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7515" tabRatio="816" activeTab="0"/>
  </bookViews>
  <sheets>
    <sheet name="Численность (чел)" sheetId="1" r:id="rId1"/>
    <sheet name="табл. 1нов" sheetId="2" r:id="rId2"/>
    <sheet name="табл. 1-1" sheetId="3" r:id="rId3"/>
    <sheet name="табл. 2" sheetId="4" r:id="rId4"/>
    <sheet name="табл. 2-1" sheetId="5" r:id="rId5"/>
    <sheet name="табл. 3" sheetId="6" r:id="rId6"/>
    <sheet name="табл. 4" sheetId="7" r:id="rId7"/>
    <sheet name="табл. 5" sheetId="8" r:id="rId8"/>
    <sheet name="табл. 5.1.  HBsAg" sheetId="9" r:id="rId9"/>
    <sheet name="табл.5.2.  a HCV" sheetId="10" r:id="rId10"/>
    <sheet name="табл. 5-3" sheetId="11" r:id="rId11"/>
    <sheet name="табл. 6" sheetId="12" r:id="rId12"/>
    <sheet name="табл. 7" sheetId="13" r:id="rId13"/>
    <sheet name="табл. 8" sheetId="14" r:id="rId14"/>
    <sheet name="табл. 9" sheetId="15" r:id="rId15"/>
    <sheet name="табл. 10" sheetId="16" r:id="rId16"/>
    <sheet name="табл. 11" sheetId="17" r:id="rId17"/>
    <sheet name="табл. 12" sheetId="18" r:id="rId18"/>
    <sheet name="табл. 13" sheetId="19" r:id="rId19"/>
  </sheets>
  <definedNames/>
  <calcPr fullCalcOnLoad="1"/>
</workbook>
</file>

<file path=xl/sharedStrings.xml><?xml version="1.0" encoding="utf-8"?>
<sst xmlns="http://schemas.openxmlformats.org/spreadsheetml/2006/main" count="658" uniqueCount="325">
  <si>
    <t>Численность (чел.)</t>
  </si>
  <si>
    <t>До 1 года</t>
  </si>
  <si>
    <t>1-2 года</t>
  </si>
  <si>
    <t>3-6 лет</t>
  </si>
  <si>
    <t>7-10 лет</t>
  </si>
  <si>
    <t>11-14 лет</t>
  </si>
  <si>
    <t>15-19 лет</t>
  </si>
  <si>
    <t>20-29 лет</t>
  </si>
  <si>
    <t>30-39 лет</t>
  </si>
  <si>
    <t>40-49 лет</t>
  </si>
  <si>
    <t>50-59 лет</t>
  </si>
  <si>
    <t>60 лет и старше</t>
  </si>
  <si>
    <t>Итого:</t>
  </si>
  <si>
    <t>Нозологическая форма</t>
  </si>
  <si>
    <t>Абс. число</t>
  </si>
  <si>
    <t>Доля</t>
  </si>
  <si>
    <t>ВИРУСНЫЕ ГЕПАТИТЫ (ВГ), ВСЕГО</t>
  </si>
  <si>
    <t>100.0</t>
  </si>
  <si>
    <t>Острые формы вирусных гепатитов (ОВГ)</t>
  </si>
  <si>
    <t>Гепатит А (ГА)</t>
  </si>
  <si>
    <t>в т.ч. подтвержден обнаружением anti-HAV IgM</t>
  </si>
  <si>
    <t>Острый гепатит B (ОГB)</t>
  </si>
  <si>
    <t>в т.ч. подтвержден обнаружением HBsAg и anti-HBc IgM</t>
  </si>
  <si>
    <t>в т.ч. подтвержден обнаружением anti-HBc IgM</t>
  </si>
  <si>
    <t>в т.ч. подтвержден обнаружением HBsAg</t>
  </si>
  <si>
    <t>ОГВ с дельта-агентом (коинфекция)</t>
  </si>
  <si>
    <t>в т.ч. подтвержден наличием anti-HBc IgM, anti-HDV IgM, РНК ВГД</t>
  </si>
  <si>
    <t>Острая дельта-(супер)-инфекция при хронической ВГВ-инфекции</t>
  </si>
  <si>
    <t>в т.ч. подтверждена наличием anti-HDV IgM, РНК ВГД и отсутствием anti-HBc IgM</t>
  </si>
  <si>
    <t>Острый гепатит C (ОГC)</t>
  </si>
  <si>
    <t>в т.ч. подтвержден обнаружением anti-HCV и РНК вируса</t>
  </si>
  <si>
    <t>Острый вирусный гепатит неуточненный (ОВГН)</t>
  </si>
  <si>
    <t>Хронические формы вирусных гепатитов (ХВГ)</t>
  </si>
  <si>
    <t>Хронический гепатит B (ХГB)</t>
  </si>
  <si>
    <t>в т.ч. подтвержден обнаружением HBsAg и количественными исследованиями ДНК ВГВ</t>
  </si>
  <si>
    <t>ХГВ с дельта-агентом</t>
  </si>
  <si>
    <t>Хронический гепатит C (ХГС)</t>
  </si>
  <si>
    <t>в т.ч. подтвержден обнаружением anti-HCV и РНК ВГС</t>
  </si>
  <si>
    <t>Хронический вирусный гепатит неуточненный (ХВГН)</t>
  </si>
  <si>
    <r>
      <t>0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0000</t>
    </r>
  </si>
  <si>
    <t>ОСТРЫЕ И ХРОНИЧЕСКИЕ ВИРУСНЫЕ ГЕПАТИТЫ СОЧЕТАННОЙ ЭТИОЛОГИИ</t>
  </si>
  <si>
    <t>%</t>
  </si>
  <si>
    <t>Гепатит А (ГА) на фоне хронической ВГВ-инфекции (всего)</t>
  </si>
  <si>
    <t>подтверждено anti-HAV IgM, HBsAg, РНК ВГА, ДНК ВГВ</t>
  </si>
  <si>
    <t>подтверждено anti-HAV IgM, HBsAg, ДНК ВГВ</t>
  </si>
  <si>
    <t>подтверждено anti-HAV IgM, HBsAg</t>
  </si>
  <si>
    <t>подтверждено другими сочетаниями наборов исследований</t>
  </si>
  <si>
    <t>Гепатит А (ГА) на фоне хронического ГС (всего)</t>
  </si>
  <si>
    <t>подтверждено anti-HAV IgM, anti-HCV, РНК ВГА, РНК ВГС</t>
  </si>
  <si>
    <t>подтверждено anti-HAV IgM, anti-HCV, РНК ВГС</t>
  </si>
  <si>
    <t>подтверждено anti-HAV IgM, anti-HCV</t>
  </si>
  <si>
    <t>Острый гепатит B на фоне хронического ГС (всего)</t>
  </si>
  <si>
    <t>подтверждено HBsAg, anti-HBc IgM, anti-HCV, ДНК ВГВ, РНК ВГС</t>
  </si>
  <si>
    <t>подтверждено HBsAg, anti-HBc IgM, anti-HCV, РНК ВГС</t>
  </si>
  <si>
    <t>подтверждено HBsAg, anti-HBc IgM, anti-HCV</t>
  </si>
  <si>
    <t>подтверждено HBsAg, anti-HCV</t>
  </si>
  <si>
    <t>Острый гепатит С на фоне хронической ВГВ-инфекции (всего)</t>
  </si>
  <si>
    <t>подтверждено anti-HCV, HBsAg, ДНК ВГВ, РНК ВГС</t>
  </si>
  <si>
    <t>подтверждено anti-HCV, HBsAg, РНК ВГС</t>
  </si>
  <si>
    <t>подтверждено anti-HCV, HBsAg, ДНК ВГВ</t>
  </si>
  <si>
    <t>подтверждено anti-HCV, HBsAg</t>
  </si>
  <si>
    <t>Хроническая ВГB-инфекция в сочетании с хроническим ГС (всего)</t>
  </si>
  <si>
    <t>подтверждено HBsAg, anti-HCV, ДНК ВГВ, РНК ВГС</t>
  </si>
  <si>
    <t>подтверждено HBsAg, anti-HCV, РНК ВГС</t>
  </si>
  <si>
    <t>подтверждено HBsAg, anti-HCV, ДНК ВГВ</t>
  </si>
  <si>
    <t>Острый гепатит B с дельта-агентом (коинфекция) на фоне хронического ГС (всего)</t>
  </si>
  <si>
    <t>подтверждено HBsAg, anti-HBc IgM, anti-HDV IgM, anti-HCV, РНК ВГД, РНК ВГС</t>
  </si>
  <si>
    <t>подтверждено HBsAg, anti-HBc IgM, anti-HDV IgM, anti-HCV, РНК ВГС</t>
  </si>
  <si>
    <t>подтверждено HBsAg, anti-HDV IgM, anti-HCV</t>
  </si>
  <si>
    <t>Острая дельта-(супер)-инфекция на фоне хронического ГС (всего)</t>
  </si>
  <si>
    <t>Хронический ГB с дельта-агентом в сочетании с хроническим ГС (всего)</t>
  </si>
  <si>
    <t>подтверждено HBsAg, anti-HBc IgM, anti-HDV IgM, anti-HDV IgG, anti-HCV, РНК ВГД, РНК ВГС</t>
  </si>
  <si>
    <t>подтверждено HBsAg, anti-HBc IgM, anti-HDV IgM, anti-HDV IgG, anti-HCV, РНК ВГС</t>
  </si>
  <si>
    <t>подтверждено HBsAg, anti-HBc IgM, anti-HCV, РНК ВГС, anti-HDV IgG</t>
  </si>
  <si>
    <t>подтверждено HBsAg, anti-HDV IgG, anti-HCV</t>
  </si>
  <si>
    <t>Всего:</t>
  </si>
  <si>
    <t>Другие сочетания (всего)</t>
  </si>
  <si>
    <t>ИТОГО:</t>
  </si>
  <si>
    <t>Возрастные группы</t>
  </si>
  <si>
    <t>Численность возрастной группы</t>
  </si>
  <si>
    <t>Количество заболевших гепатитом A</t>
  </si>
  <si>
    <t>Всего 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</si>
  <si>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</si>
  <si>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</si>
  <si>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</si>
  <si>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</si>
  <si>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</si>
  <si>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</si>
  <si>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</si>
  <si>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</si>
  <si>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</si>
  <si>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</si>
  <si>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</si>
  <si>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</si>
  <si>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дети до 1 года</t>
  </si>
  <si>
    <t>60 лет и более</t>
  </si>
  <si>
    <t>X</t>
  </si>
  <si>
    <t>Способы заражения</t>
  </si>
  <si>
    <t>Всего</t>
  </si>
  <si>
    <t>Гемотрансфузии, трансплантация</t>
  </si>
  <si>
    <t>Гемодиализ</t>
  </si>
  <si>
    <t>Хирургические вмешательства в стационарах без гемотрансфузий</t>
  </si>
  <si>
    <t>Другие манипуляции в стационарах без гемотрансфузий</t>
  </si>
  <si>
    <t>Хирургические вмешательства в АПУ</t>
  </si>
  <si>
    <t>Другие манипуляции в АПУ</t>
  </si>
  <si>
    <t>Стоматологическая помощь</t>
  </si>
  <si>
    <t>Профессиональные заражения</t>
  </si>
  <si>
    <t>Инъекционное введение психотропных препаратов</t>
  </si>
  <si>
    <t>Косметические процедуры, педикюр, маникюр, др.</t>
  </si>
  <si>
    <t>Вертикальная передача</t>
  </si>
  <si>
    <t>Половой путь передачи</t>
  </si>
  <si>
    <t>Другие пути передачи в быту</t>
  </si>
  <si>
    <t>Источник и пути передачи не установлены</t>
  </si>
  <si>
    <t>Всего заболевших</t>
  </si>
  <si>
    <r>
      <t>0</t>
    </r>
    <r>
      <rPr>
        <sz val="9"/>
        <color indexed="63"/>
        <rFont val="Tahoma"/>
        <family val="2"/>
      </rPr>
      <t>/</t>
    </r>
    <r>
      <rPr>
        <vertAlign val="subscript"/>
        <sz val="9"/>
        <color indexed="63"/>
        <rFont val="Tahoma"/>
        <family val="2"/>
      </rPr>
      <t>0000</t>
    </r>
  </si>
  <si>
    <t>Контингенты населения</t>
  </si>
  <si>
    <t>Результаты обследования на выявление HBsAg</t>
  </si>
  <si>
    <t>Результаты обследования на выявление анти-ВГC</t>
  </si>
  <si>
    <t>Обследовано лиц, % от подлежащих</t>
  </si>
  <si>
    <t>Выявлено лиц, % от обследованных</t>
  </si>
  <si>
    <t>Подлежало обсле-дованию</t>
  </si>
  <si>
    <t>Обсле-довано лиц</t>
  </si>
  <si>
    <t>Выявлено лиц</t>
  </si>
  <si>
    <t>на HBsAg</t>
  </si>
  <si>
    <t>на анти-ВГC</t>
  </si>
  <si>
    <t>Доноры (всего)</t>
  </si>
  <si>
    <t>из них:</t>
  </si>
  <si>
    <t>Беременные</t>
  </si>
  <si>
    <t>Реципиенты крови и ее компонентов</t>
  </si>
  <si>
    <t>Новорожденные у женщин, больных острым (в III триместре беременности) и хроническим ГВ и ГС, а также с бессимптомной инфекцией (выявление HBsAg и анти-ВГC)</t>
  </si>
  <si>
    <t>Персонал учреждений службы крови</t>
  </si>
  <si>
    <t>Персонал отделений гемодиализа, пересадки почки, сердечно-сосудистой и легочной хирургии, гематологии</t>
  </si>
  <si>
    <t>Персонал клинико-диагностических и биохимических лабораторий</t>
  </si>
  <si>
    <t>Персонал хирургических, урологических, акушерско-гинекологических, анестезиологических, реаниматологических, стоматологических, инфекционных, гастроэнтерологических стационаров, отделений и кабинетов поликлиник, персонал станций и отделений скорой помощи</t>
  </si>
  <si>
    <t>Пациенты центров и отделений гемодиализа, пересадки почки, сердечно-сосудистой и легочной хирургии, гематологии</t>
  </si>
  <si>
    <t>Больные с хроническим поражением печени (хронический гепатит, циррозы печени, гепатокарцинома и другие хронические заболевания гепато-биллиарной системы), а также при подозрении на эти заболевания</t>
  </si>
  <si>
    <t>Больные с хронической патологией (туберкулез, онкология, психоневрология и др.), кроме хронической патологии печени</t>
  </si>
  <si>
    <t>Пациенты наркологических и кожно-венерологических диспансеров, кабинетов, стационаров</t>
  </si>
  <si>
    <t>Пациенты, поступающие в стационары для плановых хирургических вмешательств</t>
  </si>
  <si>
    <t>Опекаемые и персонал закрытых детских учреждений (домов ребенка, детских домов, специнтернатов и др.)</t>
  </si>
  <si>
    <t>Контактные в очагах ГВ и ГС (острых и хронических форм, и «носительства» вирусов, маркируемых HBsAg и анти-ВГC)</t>
  </si>
  <si>
    <r>
      <t>Контингенты учреждений федеральной службы исполнения наказаний (ФСИН)</t>
    </r>
    <r>
      <rPr>
        <b/>
        <sz val="8"/>
        <color indexed="10"/>
        <rFont val="Tahoma"/>
        <family val="2"/>
      </rPr>
      <t>*</t>
    </r>
  </si>
  <si>
    <t>Другие</t>
  </si>
  <si>
    <t>ХГB</t>
  </si>
  <si>
    <t>ХГC</t>
  </si>
  <si>
    <t>ХГB + ХГC</t>
  </si>
  <si>
    <t>Другие сочетанные формы ХBГ</t>
  </si>
  <si>
    <t>ХBГН</t>
  </si>
  <si>
    <t>Всего ХВГ</t>
  </si>
  <si>
    <t>абс. число</t>
  </si>
  <si>
    <t>в т.ч. ХГB с дельта агентом</t>
  </si>
  <si>
    <t>ХВГ всего</t>
  </si>
  <si>
    <t>1-14 лет</t>
  </si>
  <si>
    <t>Всего состоит на учете</t>
  </si>
  <si>
    <t>Наблюдались с прохождением клинико-лабораторного обследования</t>
  </si>
  <si>
    <t>Не наблюдались в отчетном году</t>
  </si>
  <si>
    <t>Снято с учета в течение года</t>
  </si>
  <si>
    <t>Из них обследованы на наличие анти-HAV IgG</t>
  </si>
  <si>
    <t>Количество лиц, имеющих анти-HAV IgG</t>
  </si>
  <si>
    <t>% от числа обсле- дован- ных</t>
  </si>
  <si>
    <t>Дети (от 0 до 17 лет включительно) всего</t>
  </si>
  <si>
    <t>из них: проживающие на территориях с высоким уровнем заболеваемости гепатитом A</t>
  </si>
  <si>
    <t>контактные в очагах гепатита A по эпидпоказаниям</t>
  </si>
  <si>
    <t>выезжающие в гиперэндемичные по гепатиту A регионы и страны</t>
  </si>
  <si>
    <t>другие контингенты детей</t>
  </si>
  <si>
    <t>Взрослые (всего)</t>
  </si>
  <si>
    <t>из них: медицинские работники, воспитатели и персонал детских дошкольных учреждений</t>
  </si>
  <si>
    <t>работники предприятий и организаций общественного питания, розничной и мелкооптовой торговли продуктами питания, снабжения пищевыми продуктами детских дошкольных учреждений, школьно-базовых столовых</t>
  </si>
  <si>
    <t>работники по обслуживанию водопроводных и канализационных сооружений, оборудования и сетей</t>
  </si>
  <si>
    <t>обслуживающий персонал гостиниц, пансионатов, санаториев, домов отдыха</t>
  </si>
  <si>
    <t>выезжающие в гиперэндемичные по гепатиту A регионы и страны (туристы, лица, работающие по контракту, военнослужащие)</t>
  </si>
  <si>
    <t>другие контингенты взрослых</t>
  </si>
  <si>
    <t>Подлежало вакцинации в отчетном году</t>
  </si>
  <si>
    <t>Вакцинировано в отчетном году</t>
  </si>
  <si>
    <t>Общая численность контингента на начало года</t>
  </si>
  <si>
    <t>Из них всего вакцинировано в отчетном году и в предыдущие годы</t>
  </si>
  <si>
    <t>Охват вакцинацией контингента, %</t>
  </si>
  <si>
    <t>Новорожденные, родившиеся от матерей-носителей HBsAg, больных ГB или перенесших ГB в III триместре беременности</t>
  </si>
  <si>
    <t>Здоровые новорожденные</t>
  </si>
  <si>
    <t>Всего детей 0-17 лет</t>
  </si>
  <si>
    <t>Из них: дети закрытых учреждений (домов ребенка, детских домов, интернатов и др.)</t>
  </si>
  <si>
    <t>Всего взрослых 18-55 лет</t>
  </si>
  <si>
    <t>Из них: медицинские работники всего</t>
  </si>
  <si>
    <t>медицинские работники ЛПО</t>
  </si>
  <si>
    <t>работники учреждений службы крови</t>
  </si>
  <si>
    <t>работники предприятий по производству препаратов из крови</t>
  </si>
  <si>
    <t>Студенты высших и средних медицинских учебных заведений</t>
  </si>
  <si>
    <t>Контактные в очагах ОГB, ХГB или носителя вируса ГB</t>
  </si>
  <si>
    <t>Количество заболевших гепатитом A в период вспышек</t>
  </si>
  <si>
    <t xml:space="preserve">         доноры крови резерва</t>
  </si>
  <si>
    <t xml:space="preserve">         активные (кадровые) доноры крови</t>
  </si>
  <si>
    <t xml:space="preserve">        доноры костного мозга, спермы и других биологических субстратов</t>
  </si>
  <si>
    <t>% от численности контингента</t>
  </si>
  <si>
    <t>Численность населения по возрастам</t>
  </si>
  <si>
    <t>Заболеваемость, этиологическая структура и верификация диагнозов вирусных гепатитов</t>
  </si>
  <si>
    <t>Вирусные гепатиты сочетанной этиологии (ВГ-миксты)</t>
  </si>
  <si>
    <t>Помесячная динамика заболеваемости гепатитом A в различных возрастных группах населения</t>
  </si>
  <si>
    <t>Помесячная динамика заболеваемости гепатитом A в период вспышки в различных возрастных группах населения</t>
  </si>
  <si>
    <t>Пути передачи вируса при остром гепатите B в различных возрастных группах населения</t>
  </si>
  <si>
    <t>Пути передачи вируса при остром гепатите C в различных возрастных группах населения</t>
  </si>
  <si>
    <t>Частота выявления поверхностного антигена вируса гепатита B (HBsAg) и антител к вирусному гепатиту C (анти-ВГC) среди различных контингентов населния</t>
  </si>
  <si>
    <t>Первичная регистрация хронических вирусных гепатитов и носительства ВГB в различных возрастных группах населения</t>
  </si>
  <si>
    <t>Общее число больных хроническими и бессимптомными формами вирусных гепатитов в различных возрастных группах населения, состоящих на учете на 31 декабря отчетного года</t>
  </si>
  <si>
    <t>Вакцинопрофилактика гепатита A</t>
  </si>
  <si>
    <t>Вакцинопрофилактика гепатита B</t>
  </si>
  <si>
    <r>
      <t>0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0000</t>
    </r>
  </si>
  <si>
    <t>Количество впервые выявленных случаев заболевания хроническими вирусными гепатитами и носительства ВГВ</t>
  </si>
  <si>
    <t>Острый гепатит Е (ОГЕ)</t>
  </si>
  <si>
    <t>в т.ч. подтвержден обнаружением anti-HEV IgM</t>
  </si>
  <si>
    <t>в т.ч. подтвержден обнаружением anti-HEV IgM и anti-HEV IgG</t>
  </si>
  <si>
    <t>в т.ч. подтвержден обнаружением РНК ВГЕ</t>
  </si>
  <si>
    <t>Общая численность контингента</t>
  </si>
  <si>
    <t>В т.ч. по любым причинам смерти</t>
  </si>
  <si>
    <t>в т.ч. подтвержден обнаружением РНК ВГА</t>
  </si>
  <si>
    <t>Пищевой путь передачи</t>
  </si>
  <si>
    <t>Контактно-бытовой путь передачи</t>
  </si>
  <si>
    <t>Другие пути передачи</t>
  </si>
  <si>
    <t>Пути передачи не установлены</t>
  </si>
  <si>
    <t>Пути передачи вируса при остром гепатите E в различных возрастных группах населения</t>
  </si>
  <si>
    <t>Все причины</t>
  </si>
  <si>
    <t>Цирроз печени</t>
  </si>
  <si>
    <t>Гепатоцеллюлярная карцинома</t>
  </si>
  <si>
    <t>Генотипы</t>
  </si>
  <si>
    <t>Кол-во образцов</t>
  </si>
  <si>
    <t>Итого по генотипам вируса гепатита A:</t>
  </si>
  <si>
    <t>IA</t>
  </si>
  <si>
    <t>IIIA</t>
  </si>
  <si>
    <t>другие</t>
  </si>
  <si>
    <t>Итого по генотипам вируса гепатита B:</t>
  </si>
  <si>
    <t>A</t>
  </si>
  <si>
    <t>C</t>
  </si>
  <si>
    <t>D</t>
  </si>
  <si>
    <t>Итого по генотипам вируса гепатита C:</t>
  </si>
  <si>
    <t>в т.ч. 1a</t>
  </si>
  <si>
    <t>в т.ч. 1b</t>
  </si>
  <si>
    <t>I</t>
  </si>
  <si>
    <t>II</t>
  </si>
  <si>
    <t>Итого по генотипам вируса гепатита E:</t>
  </si>
  <si>
    <t>ВСЕГО:</t>
  </si>
  <si>
    <t>Причины смерти больных хроническими вирусными гепатитами B и C</t>
  </si>
  <si>
    <t>Итого по генотипам вируса гепатита D:</t>
  </si>
  <si>
    <t>Результаты генотипирования вирусов гепатита</t>
  </si>
  <si>
    <r>
      <t>0</t>
    </r>
    <r>
      <rPr>
        <b/>
        <sz val="8"/>
        <color indexed="63"/>
        <rFont val="Tahoma"/>
        <family val="2"/>
      </rPr>
      <t>/</t>
    </r>
    <r>
      <rPr>
        <b/>
        <vertAlign val="subscript"/>
        <sz val="8"/>
        <color indexed="63"/>
        <rFont val="Tahoma"/>
        <family val="2"/>
      </rPr>
      <t>0000</t>
    </r>
  </si>
  <si>
    <t>Водный путь передачи</t>
  </si>
  <si>
    <t xml:space="preserve"> </t>
  </si>
  <si>
    <t>Из них по причине смерти от исходов ХВГ</t>
  </si>
  <si>
    <t>Частота выявления поверхностного антигена вируса гепатита B (HBsAg)  среди различных контингентов населния подлежащих обязательному обследованию на наличие HBsAg в сыворотке (плазме) крови</t>
  </si>
  <si>
    <t>ДНК  гепатита B           (ДНК HBV)</t>
  </si>
  <si>
    <t xml:space="preserve">Выявлено лиц, % ДНК HBV от  обследованных на ДНКHBV                </t>
  </si>
  <si>
    <t>Обсле-довано лиц  *</t>
  </si>
  <si>
    <t xml:space="preserve">Выявлено лиц </t>
  </si>
  <si>
    <t>из них :</t>
  </si>
  <si>
    <t xml:space="preserve">      доноры крови( ее компонентов)</t>
  </si>
  <si>
    <t xml:space="preserve">       доноры органов и тканей , спермы</t>
  </si>
  <si>
    <t>Роженицы и родильницы, не обследованные во время беременности</t>
  </si>
  <si>
    <t>Дети,рожденные от матерей больных ХГВ или заболевшихОГВ в III триместре беременности</t>
  </si>
  <si>
    <t xml:space="preserve">Реципиенты (всего)   </t>
  </si>
  <si>
    <t xml:space="preserve">         крови и ее компонентов </t>
  </si>
  <si>
    <t xml:space="preserve">          органов и тканей</t>
  </si>
  <si>
    <t>Персонал медицинских организаций (всего):</t>
  </si>
  <si>
    <r>
      <t xml:space="preserve">  </t>
    </r>
    <r>
      <rPr>
        <sz val="8"/>
        <rFont val="Tahoma"/>
        <family val="2"/>
      </rPr>
      <t xml:space="preserve">  организаций донорства крови и ее компонентов </t>
    </r>
  </si>
  <si>
    <t xml:space="preserve">     центров отделений гемодиализа, трансплантации органов, гематологии</t>
  </si>
  <si>
    <t xml:space="preserve">  клинико-диагностических лабораторий</t>
  </si>
  <si>
    <t xml:space="preserve">   хирургических, урологических, акушерско-гинекологических, офтальмологических, отоларингологических, анестезиологических, реаниматологических, стоматологических, инфекционных, гастроэнтерологических стационаров, отделений и кабинетов( в том числе перевязочных, процедурных, прививочных)</t>
  </si>
  <si>
    <t xml:space="preserve">    диспансеров </t>
  </si>
  <si>
    <t xml:space="preserve">перенатальных центров </t>
  </si>
  <si>
    <t>станций и отделений скорой помощи</t>
  </si>
  <si>
    <t>центров медицинских катастроф</t>
  </si>
  <si>
    <t>ФАПов,здравпунктов</t>
  </si>
  <si>
    <t>Пациенты перед  поступлением на плановые хирургические вмешательстваперед проведением химиотерапии</t>
  </si>
  <si>
    <t>Пациенты противотуберкулезных, наркологических и кожно-венерологических диспансеров, кабинетов, стационаров ,исключая больных дерматомикозами и чесоткой</t>
  </si>
  <si>
    <t>Больные с хроническим заболеваниями , в том числе с поражением печени</t>
  </si>
  <si>
    <t>Опекаемые и персонал учреждений с круглосуточным пребыванием детей или взрослых( в том числе домов ребенка, детских домов, специнтернатов ,школ интернатов)</t>
  </si>
  <si>
    <t>Лица, находящиеся в местах лишения свободы</t>
  </si>
  <si>
    <t xml:space="preserve">Контактные в очагах гепатита В </t>
  </si>
  <si>
    <t>Частота выявления  антител к вирусному гепатиту C (анти-ВГC) среди различных контингентов населния  подлежащих обязательному обследованию на наличие анти-ВГC в сыворотке (плазме) крови</t>
  </si>
  <si>
    <t>Результаты обследования на выявление РНК ВГС или ВГС core антиген</t>
  </si>
  <si>
    <t xml:space="preserve"> РНК ВГС</t>
  </si>
  <si>
    <t>ВГС core антиген</t>
  </si>
  <si>
    <t xml:space="preserve">Обсле-довано лиц  </t>
  </si>
  <si>
    <t xml:space="preserve">  на анти-ВГC +        </t>
  </si>
  <si>
    <t xml:space="preserve">на РНК HCV   </t>
  </si>
  <si>
    <t>на ВГС core антиген</t>
  </si>
  <si>
    <t xml:space="preserve">Больные с подозрением  или  подтвержденным диагнозом острого гепатита В </t>
  </si>
  <si>
    <t>Больные с подозрением  или  подтвержденным диагнозом ВИЧ -инфекция,хронический гепатит В,а также лица у которых обнаруживаются маркеры ранее перенесенного гепатита В</t>
  </si>
  <si>
    <t>Контактные в очагах гепатита С</t>
  </si>
  <si>
    <t xml:space="preserve">Лица ,относящиеся к группам риска по заражению гепатитом С ( всего): </t>
  </si>
  <si>
    <t>потребители инъекционных наркотиков и их половые партнеры</t>
  </si>
  <si>
    <t>лица,оказывающие услуги сексуального характера, и их половые партнеры</t>
  </si>
  <si>
    <t>мужчины,практикующие секс с мужчинами</t>
  </si>
  <si>
    <t xml:space="preserve">лица с большим количеством случайных половых партнеров </t>
  </si>
  <si>
    <t>Частота  выявления одновременно антител к вирусному гепатиту C (анти-ВГC IgG ) и РНК вируса гепатита С или ВГС core антиген, среди различных контингентов населния</t>
  </si>
  <si>
    <t>Результаты одновременного обследования на выявление анти-ВГC IgG и РНК ВГС или ВГС core антиген</t>
  </si>
  <si>
    <t>анти-ВГC IgG</t>
  </si>
  <si>
    <t xml:space="preserve"> анти-ВГC IgG </t>
  </si>
  <si>
    <t>из них:                                                                        доноры крови (ее компонентов)</t>
  </si>
  <si>
    <t xml:space="preserve">        доноры органов и тканей</t>
  </si>
  <si>
    <t>Дети в возрасте до 12 месяцев, рожденные от инфицированных вирусом гепатита C матерей</t>
  </si>
  <si>
    <t>Дети, рожденные от ВИЧ-инфицированных матерей</t>
  </si>
  <si>
    <t>Лица с иммунодефицитом  (всего)</t>
  </si>
  <si>
    <t>из них:                                                                        больные онкологическими заболеваниями</t>
  </si>
  <si>
    <t>пациенты на гемодиализе</t>
  </si>
  <si>
    <t>пациенты находящиеся на лечении иммунодепрессантами</t>
  </si>
  <si>
    <t xml:space="preserve">другие, лица с иммунодефицитом </t>
  </si>
  <si>
    <t>Лица, имеющие заболевание печени неясной этиологии</t>
  </si>
  <si>
    <t>Пациенты отделений, пребывающие в медицинской организации более 1 месяца (всего)</t>
  </si>
  <si>
    <t xml:space="preserve"> из них:                                                                  Пациенты отделений гемодиализа</t>
  </si>
  <si>
    <t>Пациенты отделений гематологии</t>
  </si>
  <si>
    <t>Пациенты отделений трансплантации</t>
  </si>
  <si>
    <t>Контактные в очагах ОГС</t>
  </si>
  <si>
    <t>Контактные в очагах ХГС</t>
  </si>
  <si>
    <t>в т.ч. подтвержден обнаружением HBsAg и ДНК ВГВ</t>
  </si>
  <si>
    <t>в т.ч. подтвержден обнаружением HBsAg / ДНК ВГВ и anti-HDV IgG</t>
  </si>
  <si>
    <t>в т.ч. подтвержден обнаружением HBsAg / ДНК ВГВ  и отсутствием anti-HDV IgG</t>
  </si>
  <si>
    <t>в т.ч. подтвержден наличием  HBsAg, anti-HBc IgM, anti-HDV IgM, РНК ВГД</t>
  </si>
  <si>
    <t>в т.ч. подтвержден обнаружением anti-HCV и core Ag ВГС</t>
  </si>
  <si>
    <r>
      <t>в т.ч. подтвержден обнаружением anti-HCV без исследования РНК ВГC/</t>
    </r>
    <r>
      <rPr>
        <sz val="8"/>
        <color indexed="10"/>
        <rFont val="Tahoma"/>
        <family val="2"/>
      </rPr>
      <t>core Ag ВГС</t>
    </r>
  </si>
  <si>
    <t xml:space="preserve">в т.ч. подтвержден обнаружением core Ag ВГС и отсуствием anti-HCV </t>
  </si>
  <si>
    <t xml:space="preserve">в т.ч. подтвержден обнаружением  РНК вируса и отсуствием anti-HCV </t>
  </si>
  <si>
    <r>
      <t xml:space="preserve">в т.ч. подтвержден обнаружением HBsAg </t>
    </r>
    <r>
      <rPr>
        <u val="single"/>
        <sz val="8"/>
        <color indexed="63"/>
        <rFont val="Tahoma"/>
        <family val="2"/>
      </rPr>
      <t>без количественных исследований ДНК ВГВ</t>
    </r>
  </si>
  <si>
    <r>
      <t xml:space="preserve">в т.ч. подтвержден наличием РНК ВГД, anti-HDV IgG </t>
    </r>
    <r>
      <rPr>
        <u val="single"/>
        <sz val="8"/>
        <color indexed="63"/>
        <rFont val="Tahoma"/>
        <family val="2"/>
      </rPr>
      <t>и отсутствием anti-HDV IgM</t>
    </r>
  </si>
  <si>
    <r>
      <t xml:space="preserve">в т.ч. подтвержден обнаружением anti-HCV </t>
    </r>
    <r>
      <rPr>
        <u val="single"/>
        <sz val="8"/>
        <color indexed="63"/>
        <rFont val="Tahoma"/>
        <family val="2"/>
      </rPr>
      <t>без исследования РНК ВГС</t>
    </r>
  </si>
  <si>
    <t>Общее число больных ХВГ</t>
  </si>
  <si>
    <t>Диспансерное наблюдение за больными ХВГ</t>
  </si>
  <si>
    <t>Диспансерное наблюдение за больными ХВГ  в отчетном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</si>
</sst>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color indexed="63"/>
      <name val="Tahoma"/>
      <family val="2"/>
    </font>
    <font>
      <vertAlign val="subscript"/>
      <sz val="9"/>
      <color indexed="63"/>
      <name val="Tahoma"/>
      <family val="2"/>
    </font>
    <font>
      <sz val="9"/>
      <name val="Tahoma"/>
      <family val="2"/>
    </font>
    <font>
      <b/>
      <sz val="8"/>
      <color indexed="10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vertAlign val="superscript"/>
      <sz val="9"/>
      <color indexed="63"/>
      <name val="Tahoma"/>
      <family val="2"/>
    </font>
    <font>
      <b/>
      <sz val="12.1"/>
      <color indexed="62"/>
      <name val="Arial"/>
      <family val="2"/>
    </font>
    <font>
      <b/>
      <sz val="11"/>
      <color indexed="62"/>
      <name val="Arial"/>
      <family val="2"/>
    </font>
    <font>
      <b/>
      <vertAlign val="superscript"/>
      <sz val="9"/>
      <name val="Arial"/>
      <family val="2"/>
    </font>
    <font>
      <b/>
      <vertAlign val="subscript"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color indexed="63"/>
      <name val="Tahoma"/>
      <family val="2"/>
    </font>
    <font>
      <b/>
      <vertAlign val="subscript"/>
      <sz val="8"/>
      <color indexed="63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Tahoma"/>
      <family val="2"/>
    </font>
    <font>
      <u val="single"/>
      <sz val="8"/>
      <color indexed="63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8"/>
      <color rgb="FF333333"/>
      <name val="Tahoma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FF0000"/>
      <name val="Tahoma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b/>
      <sz val="11"/>
      <color rgb="FF333399"/>
      <name val="Arial"/>
      <family val="2"/>
    </font>
    <font>
      <b/>
      <sz val="12.1"/>
      <color rgb="FF333399"/>
      <name val="Arial"/>
      <family val="2"/>
    </font>
    <font>
      <sz val="9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9"/>
      <color rgb="FFC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ACDD0"/>
        <bgColor indexed="64"/>
      </patternFill>
    </fill>
    <fill>
      <patternFill patternType="solid">
        <fgColor rgb="FFE8EBEC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ACD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65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22"/>
      </right>
      <top style="medium">
        <color indexed="22"/>
      </top>
      <bottom style="medium">
        <color indexed="55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55"/>
      </bottom>
    </border>
    <border>
      <left style="medium">
        <color indexed="55"/>
      </left>
      <right style="medium">
        <color indexed="22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medium">
        <color indexed="22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thin"/>
      <top style="medium"/>
      <bottom style="thin"/>
    </border>
    <border>
      <left>
        <color rgb="FF000000"/>
      </left>
      <right style="medium">
        <color rgb="FF969696"/>
      </right>
      <top>
        <color rgb="FF000000"/>
      </top>
      <bottom style="medium">
        <color rgb="FF969696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rgb="FF000000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>
        <color rgb="FF000000"/>
      </left>
      <right style="medium">
        <color rgb="FF969696"/>
      </right>
      <top style="medium">
        <color rgb="FF969696"/>
      </top>
      <bottom>
        <color rgb="FF000000"/>
      </bottom>
    </border>
    <border>
      <left style="medium">
        <color rgb="FF808080"/>
      </left>
      <right style="medium">
        <color rgb="FF808080"/>
      </right>
      <top>
        <color rgb="FF000000"/>
      </top>
      <bottom style="thin"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 style="medium">
        <color rgb="FF808080"/>
      </right>
      <top>
        <color rgb="FF000000"/>
      </top>
      <bottom style="thin"/>
    </border>
    <border>
      <left style="medium">
        <color rgb="FF808080"/>
      </left>
      <right style="thin"/>
      <top>
        <color rgb="FF000000"/>
      </top>
      <bottom style="thin"/>
    </border>
    <border>
      <left>
        <color rgb="FF000000"/>
      </left>
      <right>
        <color rgb="FF000000"/>
      </right>
      <top style="medium">
        <color rgb="FF969696"/>
      </top>
      <bottom style="medium">
        <color rgb="FF969696"/>
      </bottom>
    </border>
    <border>
      <left/>
      <right/>
      <top style="medium">
        <color rgb="FF969696"/>
      </top>
      <bottom/>
    </border>
    <border>
      <left style="thin"/>
      <right style="thin"/>
      <top style="thin"/>
      <bottom>
        <color indexed="8"/>
      </bottom>
    </border>
    <border>
      <left style="medium">
        <color rgb="FF969696"/>
      </left>
      <right style="medium">
        <color rgb="FF969696"/>
      </right>
      <top>
        <color rgb="FF000000"/>
      </top>
      <bottom>
        <color rgb="FF000000"/>
      </bottom>
    </border>
    <border>
      <left>
        <color rgb="FF000000"/>
      </left>
      <right style="medium">
        <color rgb="FF969696"/>
      </right>
      <top>
        <color rgb="FF000000"/>
      </top>
      <bottom>
        <color rgb="FF000000"/>
      </bottom>
    </border>
    <border>
      <left style="medium">
        <color rgb="FF969696"/>
      </left>
      <right>
        <color rgb="FF000000"/>
      </right>
      <top>
        <color rgb="FF000000"/>
      </top>
      <bottom>
        <color rgb="FF000000"/>
      </bottom>
    </border>
    <border>
      <left style="thin"/>
      <right style="thin"/>
      <top>
        <color indexed="8"/>
      </top>
      <bottom style="thin"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969696"/>
      </left>
      <right style="medium">
        <color rgb="FF969696"/>
      </right>
      <top>
        <color rgb="FF000000"/>
      </top>
      <bottom style="medium">
        <color rgb="FF969696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55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rgb="FF000000"/>
      </left>
      <right>
        <color rgb="FF000000"/>
      </right>
      <top style="medium">
        <color rgb="FF808080"/>
      </top>
      <bottom style="medium">
        <color rgb="FF808080"/>
      </bottom>
    </border>
    <border>
      <left>
        <color rgb="FF000000"/>
      </left>
      <right>
        <color rgb="FF000000"/>
      </right>
      <top style="medium">
        <color rgb="FF808080"/>
      </top>
      <bottom>
        <color rgb="FF000000"/>
      </bottom>
    </border>
    <border>
      <left style="thin"/>
      <right>
        <color rgb="FF000000"/>
      </right>
      <top style="medium">
        <color rgb="FF808080"/>
      </top>
      <bottom>
        <color rgb="FF000000"/>
      </bottom>
    </border>
    <border>
      <left>
        <color rgb="FF000000"/>
      </left>
      <right style="thin"/>
      <top style="medium">
        <color rgb="FF808080"/>
      </top>
      <bottom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11" fillId="32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horizontal="right" wrapText="1"/>
    </xf>
    <xf numFmtId="0" fontId="12" fillId="33" borderId="11" xfId="0" applyFont="1" applyFill="1" applyBorder="1" applyAlignment="1">
      <alignment wrapText="1"/>
    </xf>
    <xf numFmtId="0" fontId="12" fillId="32" borderId="10" xfId="0" applyFont="1" applyFill="1" applyBorder="1" applyAlignment="1">
      <alignment horizontal="right" wrapText="1"/>
    </xf>
    <xf numFmtId="0" fontId="11" fillId="2" borderId="12" xfId="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12" fillId="33" borderId="13" xfId="0" applyFont="1" applyFill="1" applyBorder="1" applyAlignment="1">
      <alignment horizontal="right" wrapText="1"/>
    </xf>
    <xf numFmtId="0" fontId="12" fillId="33" borderId="14" xfId="0" applyFont="1" applyFill="1" applyBorder="1" applyAlignment="1">
      <alignment horizontal="right" wrapText="1"/>
    </xf>
    <xf numFmtId="0" fontId="12" fillId="32" borderId="14" xfId="0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2" fillId="32" borderId="15" xfId="0" applyFont="1" applyFill="1" applyBorder="1" applyAlignment="1">
      <alignment horizontal="right" wrapText="1"/>
    </xf>
    <xf numFmtId="0" fontId="11" fillId="2" borderId="16" xfId="0" applyFont="1" applyFill="1" applyBorder="1" applyAlignment="1">
      <alignment horizontal="right" wrapText="1"/>
    </xf>
    <xf numFmtId="0" fontId="11" fillId="2" borderId="17" xfId="0" applyFont="1" applyFill="1" applyBorder="1" applyAlignment="1">
      <alignment horizontal="right" wrapText="1"/>
    </xf>
    <xf numFmtId="0" fontId="11" fillId="32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4" xfId="0" applyFont="1" applyFill="1" applyBorder="1" applyAlignment="1">
      <alignment horizontal="right" wrapText="1"/>
    </xf>
    <xf numFmtId="0" fontId="11" fillId="32" borderId="14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left" wrapText="1"/>
    </xf>
    <xf numFmtId="0" fontId="12" fillId="33" borderId="16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wrapText="1"/>
    </xf>
    <xf numFmtId="0" fontId="11" fillId="33" borderId="20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 horizontal="left" wrapText="1"/>
    </xf>
    <xf numFmtId="0" fontId="12" fillId="34" borderId="14" xfId="0" applyFont="1" applyFill="1" applyBorder="1" applyAlignment="1">
      <alignment horizontal="right" wrapText="1"/>
    </xf>
    <xf numFmtId="176" fontId="12" fillId="2" borderId="14" xfId="0" applyNumberFormat="1" applyFont="1" applyFill="1" applyBorder="1" applyAlignment="1">
      <alignment horizontal="center" wrapText="1"/>
    </xf>
    <xf numFmtId="2" fontId="12" fillId="34" borderId="14" xfId="0" applyNumberFormat="1" applyFont="1" applyFill="1" applyBorder="1" applyAlignment="1">
      <alignment horizontal="right" wrapText="1"/>
    </xf>
    <xf numFmtId="176" fontId="12" fillId="32" borderId="14" xfId="0" applyNumberFormat="1" applyFont="1" applyFill="1" applyBorder="1" applyAlignment="1">
      <alignment horizontal="right" wrapText="1"/>
    </xf>
    <xf numFmtId="176" fontId="12" fillId="33" borderId="14" xfId="0" applyNumberFormat="1" applyFont="1" applyFill="1" applyBorder="1" applyAlignment="1">
      <alignment horizontal="right" wrapText="1"/>
    </xf>
    <xf numFmtId="176" fontId="11" fillId="2" borderId="14" xfId="0" applyNumberFormat="1" applyFont="1" applyFill="1" applyBorder="1" applyAlignment="1">
      <alignment horizontal="right" wrapText="1"/>
    </xf>
    <xf numFmtId="176" fontId="11" fillId="32" borderId="10" xfId="0" applyNumberFormat="1" applyFont="1" applyFill="1" applyBorder="1" applyAlignment="1">
      <alignment horizontal="right" wrapText="1"/>
    </xf>
    <xf numFmtId="176" fontId="12" fillId="32" borderId="10" xfId="0" applyNumberFormat="1" applyFont="1" applyFill="1" applyBorder="1" applyAlignment="1">
      <alignment horizontal="right" wrapText="1"/>
    </xf>
    <xf numFmtId="176" fontId="11" fillId="32" borderId="15" xfId="0" applyNumberFormat="1" applyFont="1" applyFill="1" applyBorder="1" applyAlignment="1">
      <alignment horizontal="right" wrapText="1"/>
    </xf>
    <xf numFmtId="176" fontId="12" fillId="32" borderId="15" xfId="0" applyNumberFormat="1" applyFont="1" applyFill="1" applyBorder="1" applyAlignment="1">
      <alignment horizontal="right" wrapText="1"/>
    </xf>
    <xf numFmtId="2" fontId="11" fillId="2" borderId="14" xfId="0" applyNumberFormat="1" applyFont="1" applyFill="1" applyBorder="1" applyAlignment="1">
      <alignment horizontal="right" wrapText="1"/>
    </xf>
    <xf numFmtId="176" fontId="11" fillId="32" borderId="14" xfId="0" applyNumberFormat="1" applyFont="1" applyFill="1" applyBorder="1" applyAlignment="1">
      <alignment horizontal="right" wrapText="1"/>
    </xf>
    <xf numFmtId="2" fontId="12" fillId="2" borderId="14" xfId="0" applyNumberFormat="1" applyFont="1" applyFill="1" applyBorder="1" applyAlignment="1">
      <alignment horizontal="right" wrapText="1"/>
    </xf>
    <xf numFmtId="2" fontId="12" fillId="32" borderId="14" xfId="0" applyNumberFormat="1" applyFont="1" applyFill="1" applyBorder="1" applyAlignment="1">
      <alignment horizontal="right" wrapText="1"/>
    </xf>
    <xf numFmtId="176" fontId="12" fillId="32" borderId="21" xfId="0" applyNumberFormat="1" applyFont="1" applyFill="1" applyBorder="1" applyAlignment="1">
      <alignment horizontal="right" wrapText="1"/>
    </xf>
    <xf numFmtId="176" fontId="12" fillId="32" borderId="13" xfId="0" applyNumberFormat="1" applyFont="1" applyFill="1" applyBorder="1" applyAlignment="1">
      <alignment horizontal="right" wrapText="1"/>
    </xf>
    <xf numFmtId="176" fontId="12" fillId="32" borderId="22" xfId="0" applyNumberFormat="1" applyFont="1" applyFill="1" applyBorder="1" applyAlignment="1">
      <alignment horizontal="right" wrapText="1"/>
    </xf>
    <xf numFmtId="0" fontId="11" fillId="2" borderId="23" xfId="0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right" wrapText="1"/>
    </xf>
    <xf numFmtId="2" fontId="12" fillId="32" borderId="21" xfId="0" applyNumberFormat="1" applyFont="1" applyFill="1" applyBorder="1" applyAlignment="1">
      <alignment horizontal="right" wrapText="1"/>
    </xf>
    <xf numFmtId="2" fontId="11" fillId="2" borderId="24" xfId="0" applyNumberFormat="1" applyFont="1" applyFill="1" applyBorder="1" applyAlignment="1">
      <alignment horizontal="right" wrapText="1"/>
    </xf>
    <xf numFmtId="176" fontId="12" fillId="32" borderId="25" xfId="0" applyNumberFormat="1" applyFont="1" applyFill="1" applyBorder="1" applyAlignment="1">
      <alignment horizontal="right" wrapText="1"/>
    </xf>
    <xf numFmtId="0" fontId="12" fillId="33" borderId="25" xfId="0" applyFont="1" applyFill="1" applyBorder="1" applyAlignment="1">
      <alignment horizontal="right" wrapText="1"/>
    </xf>
    <xf numFmtId="0" fontId="11" fillId="33" borderId="19" xfId="0" applyFont="1" applyFill="1" applyBorder="1" applyAlignment="1">
      <alignment horizontal="left" wrapText="1"/>
    </xf>
    <xf numFmtId="0" fontId="12" fillId="32" borderId="25" xfId="0" applyFont="1" applyFill="1" applyBorder="1" applyAlignment="1">
      <alignment horizontal="right" wrapText="1"/>
    </xf>
    <xf numFmtId="0" fontId="12" fillId="32" borderId="26" xfId="0" applyFont="1" applyFill="1" applyBorder="1" applyAlignment="1">
      <alignment horizontal="right" wrapText="1"/>
    </xf>
    <xf numFmtId="0" fontId="7" fillId="33" borderId="27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vertical="center" wrapText="1"/>
    </xf>
    <xf numFmtId="2" fontId="11" fillId="2" borderId="27" xfId="0" applyNumberFormat="1" applyFont="1" applyFill="1" applyBorder="1" applyAlignment="1">
      <alignment horizontal="right" wrapText="1"/>
    </xf>
    <xf numFmtId="0" fontId="11" fillId="32" borderId="27" xfId="0" applyFont="1" applyFill="1" applyBorder="1" applyAlignment="1">
      <alignment wrapText="1"/>
    </xf>
    <xf numFmtId="0" fontId="12" fillId="32" borderId="27" xfId="0" applyFont="1" applyFill="1" applyBorder="1" applyAlignment="1">
      <alignment horizontal="right" wrapText="1"/>
    </xf>
    <xf numFmtId="176" fontId="12" fillId="32" borderId="27" xfId="0" applyNumberFormat="1" applyFont="1" applyFill="1" applyBorder="1" applyAlignment="1">
      <alignment horizontal="right" wrapText="1"/>
    </xf>
    <xf numFmtId="0" fontId="9" fillId="34" borderId="28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right" wrapText="1"/>
    </xf>
    <xf numFmtId="2" fontId="12" fillId="32" borderId="27" xfId="0" applyNumberFormat="1" applyFont="1" applyFill="1" applyBorder="1" applyAlignment="1">
      <alignment horizontal="right" wrapText="1"/>
    </xf>
    <xf numFmtId="0" fontId="16" fillId="34" borderId="28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left" wrapText="1"/>
    </xf>
    <xf numFmtId="0" fontId="12" fillId="33" borderId="29" xfId="0" applyFont="1" applyFill="1" applyBorder="1" applyAlignment="1">
      <alignment wrapText="1"/>
    </xf>
    <xf numFmtId="2" fontId="12" fillId="32" borderId="30" xfId="0" applyNumberFormat="1" applyFont="1" applyFill="1" applyBorder="1" applyAlignment="1">
      <alignment horizontal="right" wrapText="1"/>
    </xf>
    <xf numFmtId="0" fontId="11" fillId="33" borderId="25" xfId="0" applyFont="1" applyFill="1" applyBorder="1" applyAlignment="1">
      <alignment horizontal="right" wrapText="1"/>
    </xf>
    <xf numFmtId="176" fontId="11" fillId="32" borderId="25" xfId="0" applyNumberFormat="1" applyFont="1" applyFill="1" applyBorder="1" applyAlignment="1">
      <alignment horizontal="right" wrapText="1"/>
    </xf>
    <xf numFmtId="0" fontId="11" fillId="32" borderId="25" xfId="0" applyFont="1" applyFill="1" applyBorder="1" applyAlignment="1">
      <alignment horizontal="right" wrapText="1"/>
    </xf>
    <xf numFmtId="176" fontId="11" fillId="32" borderId="26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35" borderId="31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right" vertical="center" wrapText="1"/>
    </xf>
    <xf numFmtId="0" fontId="18" fillId="37" borderId="31" xfId="0" applyFont="1" applyFill="1" applyBorder="1" applyAlignment="1">
      <alignment vertical="center" wrapText="1"/>
    </xf>
    <xf numFmtId="0" fontId="19" fillId="37" borderId="31" xfId="0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right" vertical="center" wrapText="1"/>
    </xf>
    <xf numFmtId="0" fontId="18" fillId="36" borderId="31" xfId="0" applyFont="1" applyFill="1" applyBorder="1" applyAlignment="1">
      <alignment horizontal="left" vertical="center" wrapText="1"/>
    </xf>
    <xf numFmtId="0" fontId="19" fillId="36" borderId="31" xfId="0" applyFont="1" applyFill="1" applyBorder="1" applyAlignment="1">
      <alignment horizontal="right" vertical="center" wrapText="1"/>
    </xf>
    <xf numFmtId="0" fontId="18" fillId="36" borderId="31" xfId="0" applyFont="1" applyFill="1" applyBorder="1" applyAlignment="1">
      <alignment vertical="center" wrapText="1"/>
    </xf>
    <xf numFmtId="176" fontId="19" fillId="38" borderId="31" xfId="0" applyNumberFormat="1" applyFont="1" applyFill="1" applyBorder="1" applyAlignment="1">
      <alignment horizontal="right" vertical="center" wrapText="1"/>
    </xf>
    <xf numFmtId="176" fontId="18" fillId="36" borderId="31" xfId="0" applyNumberFormat="1" applyFont="1" applyFill="1" applyBorder="1" applyAlignment="1">
      <alignment horizontal="right" vertical="center" wrapText="1"/>
    </xf>
    <xf numFmtId="176" fontId="19" fillId="36" borderId="31" xfId="0" applyNumberFormat="1" applyFont="1" applyFill="1" applyBorder="1" applyAlignment="1">
      <alignment horizontal="right" vertical="center" wrapText="1"/>
    </xf>
    <xf numFmtId="176" fontId="18" fillId="36" borderId="31" xfId="0" applyNumberFormat="1" applyFont="1" applyFill="1" applyBorder="1" applyAlignment="1">
      <alignment horizontal="left" vertical="center" wrapText="1"/>
    </xf>
    <xf numFmtId="2" fontId="19" fillId="37" borderId="31" xfId="0" applyNumberFormat="1" applyFont="1" applyFill="1" applyBorder="1" applyAlignment="1">
      <alignment horizontal="right" vertical="center" wrapText="1"/>
    </xf>
    <xf numFmtId="2" fontId="18" fillId="38" borderId="31" xfId="0" applyNumberFormat="1" applyFont="1" applyFill="1" applyBorder="1" applyAlignment="1">
      <alignment horizontal="right" vertical="center" wrapText="1"/>
    </xf>
    <xf numFmtId="2" fontId="18" fillId="38" borderId="31" xfId="0" applyNumberFormat="1" applyFont="1" applyFill="1" applyBorder="1" applyAlignment="1">
      <alignment horizontal="right" wrapText="1"/>
    </xf>
    <xf numFmtId="0" fontId="11" fillId="32" borderId="27" xfId="0" applyFont="1" applyFill="1" applyBorder="1" applyAlignment="1">
      <alignment horizontal="right" wrapText="1"/>
    </xf>
    <xf numFmtId="176" fontId="11" fillId="32" borderId="27" xfId="0" applyNumberFormat="1" applyFont="1" applyFill="1" applyBorder="1" applyAlignment="1">
      <alignment horizontal="right" wrapText="1"/>
    </xf>
    <xf numFmtId="0" fontId="20" fillId="2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39" borderId="32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/>
    </xf>
    <xf numFmtId="0" fontId="69" fillId="40" borderId="34" xfId="0" applyFont="1" applyFill="1" applyBorder="1" applyAlignment="1">
      <alignment horizontal="right" wrapText="1"/>
    </xf>
    <xf numFmtId="0" fontId="69" fillId="40" borderId="35" xfId="0" applyFont="1" applyFill="1" applyBorder="1" applyAlignment="1">
      <alignment horizontal="right" wrapText="1"/>
    </xf>
    <xf numFmtId="0" fontId="19" fillId="40" borderId="36" xfId="0" applyFont="1" applyFill="1" applyBorder="1" applyAlignment="1">
      <alignment horizontal="left" wrapText="1"/>
    </xf>
    <xf numFmtId="0" fontId="19" fillId="40" borderId="36" xfId="0" applyFont="1" applyFill="1" applyBorder="1" applyAlignment="1">
      <alignment horizontal="left" vertical="top" wrapText="1"/>
    </xf>
    <xf numFmtId="0" fontId="19" fillId="40" borderId="37" xfId="0" applyFont="1" applyFill="1" applyBorder="1" applyAlignment="1">
      <alignment horizontal="left" wrapText="1"/>
    </xf>
    <xf numFmtId="0" fontId="18" fillId="40" borderId="34" xfId="0" applyFont="1" applyFill="1" applyBorder="1" applyAlignment="1">
      <alignment horizontal="left" wrapText="1"/>
    </xf>
    <xf numFmtId="0" fontId="18" fillId="40" borderId="35" xfId="0" applyFont="1" applyFill="1" applyBorder="1" applyAlignment="1">
      <alignment horizontal="left" vertical="top" wrapText="1"/>
    </xf>
    <xf numFmtId="0" fontId="18" fillId="40" borderId="33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18" fillId="40" borderId="33" xfId="0" applyFont="1" applyFill="1" applyBorder="1" applyAlignment="1">
      <alignment horizontal="left" vertical="top" wrapText="1" indent="2"/>
    </xf>
    <xf numFmtId="0" fontId="18" fillId="40" borderId="36" xfId="0" applyFont="1" applyFill="1" applyBorder="1" applyAlignment="1">
      <alignment horizontal="left" wrapText="1" indent="2"/>
    </xf>
    <xf numFmtId="0" fontId="18" fillId="40" borderId="36" xfId="0" applyFont="1" applyFill="1" applyBorder="1" applyAlignment="1">
      <alignment horizontal="left" vertical="top" wrapText="1" indent="2"/>
    </xf>
    <xf numFmtId="0" fontId="9" fillId="41" borderId="38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 wrapText="1"/>
    </xf>
    <xf numFmtId="0" fontId="9" fillId="41" borderId="41" xfId="0" applyFont="1" applyFill="1" applyBorder="1" applyAlignment="1">
      <alignment horizontal="center" vertical="center" wrapText="1"/>
    </xf>
    <xf numFmtId="0" fontId="9" fillId="41" borderId="42" xfId="0" applyFont="1" applyFill="1" applyBorder="1" applyAlignment="1">
      <alignment horizontal="center" vertical="center" wrapText="1"/>
    </xf>
    <xf numFmtId="2" fontId="9" fillId="41" borderId="39" xfId="0" applyNumberFormat="1" applyFont="1" applyFill="1" applyBorder="1" applyAlignment="1">
      <alignment horizontal="center" vertical="center" wrapText="1"/>
    </xf>
    <xf numFmtId="2" fontId="9" fillId="41" borderId="39" xfId="0" applyNumberFormat="1" applyFont="1" applyFill="1" applyBorder="1" applyAlignment="1">
      <alignment vertical="center" wrapText="1"/>
    </xf>
    <xf numFmtId="0" fontId="70" fillId="0" borderId="39" xfId="0" applyFont="1" applyFill="1" applyBorder="1" applyAlignment="1">
      <alignment horizontal="center"/>
    </xf>
    <xf numFmtId="176" fontId="71" fillId="42" borderId="39" xfId="0" applyNumberFormat="1" applyFont="1" applyFill="1" applyBorder="1" applyAlignment="1">
      <alignment horizontal="center" vertical="center" wrapText="1"/>
    </xf>
    <xf numFmtId="2" fontId="71" fillId="42" borderId="39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19" fillId="40" borderId="43" xfId="0" applyFont="1" applyFill="1" applyBorder="1" applyAlignment="1">
      <alignment horizontal="left" wrapText="1"/>
    </xf>
    <xf numFmtId="0" fontId="19" fillId="40" borderId="44" xfId="0" applyFont="1" applyFill="1" applyBorder="1" applyAlignment="1">
      <alignment horizontal="left" wrapText="1"/>
    </xf>
    <xf numFmtId="176" fontId="71" fillId="42" borderId="45" xfId="0" applyNumberFormat="1" applyFont="1" applyFill="1" applyBorder="1" applyAlignment="1">
      <alignment horizontal="center" vertical="center" wrapText="1"/>
    </xf>
    <xf numFmtId="2" fontId="69" fillId="42" borderId="45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176" fontId="71" fillId="42" borderId="46" xfId="0" applyNumberFormat="1" applyFont="1" applyFill="1" applyBorder="1" applyAlignment="1">
      <alignment horizontal="center" vertical="center" wrapText="1"/>
    </xf>
    <xf numFmtId="2" fontId="69" fillId="42" borderId="47" xfId="0" applyNumberFormat="1" applyFont="1" applyFill="1" applyBorder="1" applyAlignment="1">
      <alignment horizontal="center" vertical="center" wrapText="1"/>
    </xf>
    <xf numFmtId="2" fontId="69" fillId="42" borderId="48" xfId="0" applyNumberFormat="1" applyFont="1" applyFill="1" applyBorder="1" applyAlignment="1">
      <alignment horizontal="center" vertical="center" wrapText="1"/>
    </xf>
    <xf numFmtId="2" fontId="69" fillId="42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40" borderId="37" xfId="0" applyFont="1" applyFill="1" applyBorder="1" applyAlignment="1">
      <alignment horizontal="left" vertical="top" wrapText="1"/>
    </xf>
    <xf numFmtId="0" fontId="70" fillId="0" borderId="45" xfId="0" applyFont="1" applyFill="1" applyBorder="1" applyAlignment="1">
      <alignment horizontal="center"/>
    </xf>
    <xf numFmtId="2" fontId="71" fillId="42" borderId="45" xfId="0" applyNumberFormat="1" applyFont="1" applyFill="1" applyBorder="1" applyAlignment="1">
      <alignment horizontal="center" vertical="center" wrapText="1"/>
    </xf>
    <xf numFmtId="0" fontId="18" fillId="40" borderId="34" xfId="0" applyFont="1" applyFill="1" applyBorder="1" applyAlignment="1">
      <alignment horizontal="left" vertical="top" wrapText="1"/>
    </xf>
    <xf numFmtId="176" fontId="71" fillId="42" borderId="45" xfId="0" applyNumberFormat="1" applyFont="1" applyFill="1" applyBorder="1" applyAlignment="1">
      <alignment horizontal="center" wrapText="1"/>
    </xf>
    <xf numFmtId="2" fontId="69" fillId="42" borderId="45" xfId="0" applyNumberFormat="1" applyFont="1" applyFill="1" applyBorder="1" applyAlignment="1">
      <alignment horizontal="center" wrapText="1"/>
    </xf>
    <xf numFmtId="0" fontId="18" fillId="40" borderId="35" xfId="0" applyFont="1" applyFill="1" applyBorder="1" applyAlignment="1">
      <alignment horizontal="left" vertical="top" wrapText="1" indent="2"/>
    </xf>
    <xf numFmtId="176" fontId="71" fillId="42" borderId="49" xfId="0" applyNumberFormat="1" applyFont="1" applyFill="1" applyBorder="1" applyAlignment="1">
      <alignment horizontal="center" vertical="center" wrapText="1"/>
    </xf>
    <xf numFmtId="2" fontId="69" fillId="42" borderId="49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19" fillId="43" borderId="50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/>
    </xf>
    <xf numFmtId="0" fontId="70" fillId="0" borderId="39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2" fontId="19" fillId="42" borderId="39" xfId="0" applyNumberFormat="1" applyFont="1" applyFill="1" applyBorder="1" applyAlignment="1">
      <alignment horizontal="center" vertical="center" wrapText="1"/>
    </xf>
    <xf numFmtId="0" fontId="19" fillId="43" borderId="39" xfId="0" applyFont="1" applyFill="1" applyBorder="1" applyAlignment="1">
      <alignment horizontal="right" wrapText="1"/>
    </xf>
    <xf numFmtId="1" fontId="19" fillId="43" borderId="39" xfId="0" applyNumberFormat="1" applyFont="1" applyFill="1" applyBorder="1" applyAlignment="1">
      <alignment horizontal="right" wrapText="1"/>
    </xf>
    <xf numFmtId="2" fontId="19" fillId="44" borderId="3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45" borderId="51" xfId="0" applyFont="1" applyFill="1" applyBorder="1" applyAlignment="1">
      <alignment horizontal="center" vertical="center" wrapText="1"/>
    </xf>
    <xf numFmtId="0" fontId="3" fillId="45" borderId="51" xfId="0" applyFont="1" applyFill="1" applyBorder="1" applyAlignment="1">
      <alignment horizontal="center" vertical="center" wrapText="1"/>
    </xf>
    <xf numFmtId="0" fontId="71" fillId="43" borderId="52" xfId="0" applyFont="1" applyFill="1" applyBorder="1" applyAlignment="1">
      <alignment wrapText="1"/>
    </xf>
    <xf numFmtId="0" fontId="71" fillId="43" borderId="52" xfId="0" applyFont="1" applyFill="1" applyBorder="1" applyAlignment="1">
      <alignment horizontal="right" wrapText="1"/>
    </xf>
    <xf numFmtId="176" fontId="71" fillId="43" borderId="52" xfId="0" applyNumberFormat="1" applyFont="1" applyFill="1" applyBorder="1" applyAlignment="1">
      <alignment horizontal="right" wrapText="1"/>
    </xf>
    <xf numFmtId="0" fontId="71" fillId="40" borderId="50" xfId="0" applyFont="1" applyFill="1" applyBorder="1" applyAlignment="1">
      <alignment wrapText="1"/>
    </xf>
    <xf numFmtId="0" fontId="71" fillId="40" borderId="50" xfId="0" applyFont="1" applyFill="1" applyBorder="1" applyAlignment="1">
      <alignment horizontal="right" vertical="center" wrapText="1"/>
    </xf>
    <xf numFmtId="176" fontId="71" fillId="40" borderId="50" xfId="0" applyNumberFormat="1" applyFont="1" applyFill="1" applyBorder="1" applyAlignment="1">
      <alignment horizontal="right" vertical="center" wrapText="1"/>
    </xf>
    <xf numFmtId="0" fontId="69" fillId="40" borderId="50" xfId="0" applyFont="1" applyFill="1" applyBorder="1" applyAlignment="1">
      <alignment wrapText="1"/>
    </xf>
    <xf numFmtId="0" fontId="69" fillId="40" borderId="50" xfId="0" applyFont="1" applyFill="1" applyBorder="1" applyAlignment="1">
      <alignment horizontal="right" wrapText="1"/>
    </xf>
    <xf numFmtId="176" fontId="69" fillId="40" borderId="50" xfId="0" applyNumberFormat="1" applyFont="1" applyFill="1" applyBorder="1" applyAlignment="1">
      <alignment horizontal="right" wrapText="1"/>
    </xf>
    <xf numFmtId="0" fontId="74" fillId="40" borderId="50" xfId="0" applyFont="1" applyFill="1" applyBorder="1" applyAlignment="1">
      <alignment wrapText="1"/>
    </xf>
    <xf numFmtId="0" fontId="74" fillId="40" borderId="50" xfId="0" applyFont="1" applyFill="1" applyBorder="1" applyAlignment="1">
      <alignment horizontal="right" wrapText="1"/>
    </xf>
    <xf numFmtId="176" fontId="74" fillId="40" borderId="50" xfId="0" applyNumberFormat="1" applyFont="1" applyFill="1" applyBorder="1" applyAlignment="1">
      <alignment horizontal="right" wrapText="1"/>
    </xf>
    <xf numFmtId="0" fontId="66" fillId="0" borderId="0" xfId="0" applyFont="1" applyFill="1" applyBorder="1" applyAlignment="1">
      <alignment/>
    </xf>
    <xf numFmtId="0" fontId="71" fillId="40" borderId="50" xfId="0" applyFont="1" applyFill="1" applyBorder="1" applyAlignment="1">
      <alignment horizontal="right" wrapText="1"/>
    </xf>
    <xf numFmtId="0" fontId="71" fillId="40" borderId="39" xfId="0" applyFont="1" applyFill="1" applyBorder="1" applyAlignment="1">
      <alignment horizontal="left" wrapText="1"/>
    </xf>
    <xf numFmtId="0" fontId="69" fillId="40" borderId="39" xfId="0" applyFont="1" applyFill="1" applyBorder="1" applyAlignment="1">
      <alignment horizontal="left" wrapText="1"/>
    </xf>
    <xf numFmtId="0" fontId="71" fillId="40" borderId="39" xfId="0" applyFont="1" applyFill="1" applyBorder="1" applyAlignment="1">
      <alignment horizontal="justify" vertical="top" wrapText="1"/>
    </xf>
    <xf numFmtId="0" fontId="69" fillId="40" borderId="39" xfId="0" applyFont="1" applyFill="1" applyBorder="1" applyAlignment="1">
      <alignment horizontal="left" vertical="top" wrapText="1"/>
    </xf>
    <xf numFmtId="0" fontId="69" fillId="40" borderId="39" xfId="0" applyFont="1" applyFill="1" applyBorder="1" applyAlignment="1">
      <alignment horizontal="justify" vertical="top" wrapText="1"/>
    </xf>
    <xf numFmtId="0" fontId="69" fillId="40" borderId="39" xfId="0" applyFont="1" applyFill="1" applyBorder="1" applyAlignment="1">
      <alignment vertical="top" wrapText="1"/>
    </xf>
    <xf numFmtId="0" fontId="19" fillId="40" borderId="39" xfId="0" applyFont="1" applyFill="1" applyBorder="1" applyAlignment="1">
      <alignment horizontal="justify" vertical="top" wrapText="1"/>
    </xf>
    <xf numFmtId="0" fontId="19" fillId="40" borderId="39" xfId="0" applyFont="1" applyFill="1" applyBorder="1" applyAlignment="1">
      <alignment horizontal="left" wrapText="1"/>
    </xf>
    <xf numFmtId="0" fontId="18" fillId="40" borderId="53" xfId="0" applyFont="1" applyFill="1" applyBorder="1" applyAlignment="1">
      <alignment horizontal="left" wrapText="1"/>
    </xf>
    <xf numFmtId="0" fontId="19" fillId="40" borderId="54" xfId="0" applyFont="1" applyFill="1" applyBorder="1" applyAlignment="1">
      <alignment horizontal="left" wrapText="1" indent="2"/>
    </xf>
    <xf numFmtId="0" fontId="70" fillId="0" borderId="49" xfId="0" applyFont="1" applyFill="1" applyBorder="1" applyAlignment="1">
      <alignment horizontal="center"/>
    </xf>
    <xf numFmtId="176" fontId="71" fillId="46" borderId="50" xfId="0" applyNumberFormat="1" applyFont="1" applyFill="1" applyBorder="1" applyAlignment="1">
      <alignment horizontal="right" wrapText="1"/>
    </xf>
    <xf numFmtId="0" fontId="71" fillId="46" borderId="50" xfId="0" applyFont="1" applyFill="1" applyBorder="1" applyAlignment="1">
      <alignment wrapText="1"/>
    </xf>
    <xf numFmtId="0" fontId="71" fillId="46" borderId="50" xfId="0" applyFont="1" applyFill="1" applyBorder="1" applyAlignment="1">
      <alignment horizontal="right" wrapText="1"/>
    </xf>
    <xf numFmtId="2" fontId="11" fillId="47" borderId="27" xfId="0" applyNumberFormat="1" applyFont="1" applyFill="1" applyBorder="1" applyAlignment="1">
      <alignment horizontal="right" wrapText="1"/>
    </xf>
    <xf numFmtId="176" fontId="71" fillId="46" borderId="50" xfId="0" applyNumberFormat="1" applyFont="1" applyFill="1" applyBorder="1" applyAlignment="1">
      <alignment horizontal="right" vertical="center" wrapText="1"/>
    </xf>
    <xf numFmtId="0" fontId="71" fillId="46" borderId="50" xfId="0" applyFont="1" applyFill="1" applyBorder="1" applyAlignment="1">
      <alignment horizontal="right" vertical="center" wrapText="1"/>
    </xf>
    <xf numFmtId="0" fontId="19" fillId="46" borderId="50" xfId="0" applyFont="1" applyFill="1" applyBorder="1" applyAlignment="1">
      <alignment wrapText="1"/>
    </xf>
    <xf numFmtId="0" fontId="68" fillId="0" borderId="40" xfId="0" applyFont="1" applyFill="1" applyBorder="1" applyAlignment="1">
      <alignment horizontal="center"/>
    </xf>
    <xf numFmtId="0" fontId="9" fillId="41" borderId="45" xfId="0" applyFont="1" applyFill="1" applyBorder="1" applyAlignment="1">
      <alignment horizontal="center" vertical="center" wrapText="1"/>
    </xf>
    <xf numFmtId="0" fontId="71" fillId="40" borderId="39" xfId="0" applyFont="1" applyFill="1" applyBorder="1" applyAlignment="1">
      <alignment horizontal="right" wrapText="1"/>
    </xf>
    <xf numFmtId="176" fontId="71" fillId="42" borderId="39" xfId="0" applyNumberFormat="1" applyFont="1" applyFill="1" applyBorder="1" applyAlignment="1">
      <alignment horizontal="center" wrapText="1"/>
    </xf>
    <xf numFmtId="2" fontId="71" fillId="42" borderId="39" xfId="0" applyNumberFormat="1" applyFont="1" applyFill="1" applyBorder="1" applyAlignment="1">
      <alignment horizontal="right" wrapText="1"/>
    </xf>
    <xf numFmtId="0" fontId="18" fillId="40" borderId="39" xfId="0" applyFont="1" applyFill="1" applyBorder="1" applyAlignment="1">
      <alignment horizontal="left" wrapText="1"/>
    </xf>
    <xf numFmtId="0" fontId="69" fillId="40" borderId="39" xfId="0" applyFont="1" applyFill="1" applyBorder="1" applyAlignment="1">
      <alignment horizontal="right" wrapText="1"/>
    </xf>
    <xf numFmtId="2" fontId="69" fillId="42" borderId="39" xfId="0" applyNumberFormat="1" applyFont="1" applyFill="1" applyBorder="1" applyAlignment="1">
      <alignment horizontal="right" wrapText="1"/>
    </xf>
    <xf numFmtId="176" fontId="69" fillId="42" borderId="39" xfId="0" applyNumberFormat="1" applyFont="1" applyFill="1" applyBorder="1" applyAlignment="1">
      <alignment horizontal="center" wrapText="1"/>
    </xf>
    <xf numFmtId="0" fontId="19" fillId="40" borderId="39" xfId="0" applyFont="1" applyFill="1" applyBorder="1" applyAlignment="1">
      <alignment horizontal="left" vertical="top" wrapText="1"/>
    </xf>
    <xf numFmtId="0" fontId="19" fillId="44" borderId="39" xfId="0" applyFont="1" applyFill="1" applyBorder="1" applyAlignment="1">
      <alignment horizontal="right" wrapText="1"/>
    </xf>
    <xf numFmtId="176" fontId="71" fillId="44" borderId="39" xfId="0" applyNumberFormat="1" applyFont="1" applyFill="1" applyBorder="1" applyAlignment="1">
      <alignment horizontal="center" wrapText="1"/>
    </xf>
    <xf numFmtId="2" fontId="69" fillId="44" borderId="39" xfId="0" applyNumberFormat="1" applyFont="1" applyFill="1" applyBorder="1" applyAlignment="1">
      <alignment horizontal="right" wrapText="1"/>
    </xf>
    <xf numFmtId="0" fontId="69" fillId="40" borderId="39" xfId="0" applyFont="1" applyFill="1" applyBorder="1" applyAlignment="1">
      <alignment wrapText="1"/>
    </xf>
    <xf numFmtId="0" fontId="19" fillId="40" borderId="45" xfId="0" applyFont="1" applyFill="1" applyBorder="1" applyAlignment="1">
      <alignment horizontal="left" wrapText="1"/>
    </xf>
    <xf numFmtId="0" fontId="18" fillId="40" borderId="45" xfId="0" applyFont="1" applyFill="1" applyBorder="1" applyAlignment="1">
      <alignment horizontal="left" wrapText="1"/>
    </xf>
    <xf numFmtId="0" fontId="71" fillId="40" borderId="45" xfId="0" applyFont="1" applyFill="1" applyBorder="1" applyAlignment="1">
      <alignment horizontal="right" wrapText="1"/>
    </xf>
    <xf numFmtId="0" fontId="69" fillId="40" borderId="49" xfId="0" applyFont="1" applyFill="1" applyBorder="1" applyAlignment="1">
      <alignment horizontal="right" wrapText="1"/>
    </xf>
    <xf numFmtId="0" fontId="71" fillId="40" borderId="39" xfId="0" applyFont="1" applyFill="1" applyBorder="1" applyAlignment="1">
      <alignment wrapText="1"/>
    </xf>
    <xf numFmtId="0" fontId="71" fillId="44" borderId="39" xfId="0" applyFont="1" applyFill="1" applyBorder="1" applyAlignment="1">
      <alignment horizontal="right" wrapText="1"/>
    </xf>
    <xf numFmtId="0" fontId="18" fillId="40" borderId="55" xfId="0" applyFont="1" applyFill="1" applyBorder="1" applyAlignment="1">
      <alignment horizontal="left" wrapText="1"/>
    </xf>
    <xf numFmtId="0" fontId="18" fillId="40" borderId="56" xfId="0" applyFont="1" applyFill="1" applyBorder="1" applyAlignment="1">
      <alignment horizontal="left" wrapText="1"/>
    </xf>
    <xf numFmtId="0" fontId="18" fillId="40" borderId="57" xfId="0" applyFont="1" applyFill="1" applyBorder="1" applyAlignment="1">
      <alignment horizontal="left" vertical="top" wrapText="1"/>
    </xf>
    <xf numFmtId="0" fontId="18" fillId="40" borderId="58" xfId="0" applyFont="1" applyFill="1" applyBorder="1" applyAlignment="1">
      <alignment horizontal="left" wrapText="1"/>
    </xf>
    <xf numFmtId="0" fontId="18" fillId="40" borderId="58" xfId="0" applyFont="1" applyFill="1" applyBorder="1" applyAlignment="1">
      <alignment horizontal="left" vertical="top" wrapText="1" indent="2"/>
    </xf>
    <xf numFmtId="0" fontId="18" fillId="40" borderId="58" xfId="0" applyFont="1" applyFill="1" applyBorder="1" applyAlignment="1">
      <alignment horizontal="left" wrapText="1" indent="2"/>
    </xf>
    <xf numFmtId="0" fontId="18" fillId="40" borderId="57" xfId="0" applyFont="1" applyFill="1" applyBorder="1" applyAlignment="1">
      <alignment horizontal="left" vertical="top" wrapText="1" indent="2"/>
    </xf>
    <xf numFmtId="0" fontId="19" fillId="40" borderId="49" xfId="0" applyFont="1" applyFill="1" applyBorder="1" applyAlignment="1">
      <alignment horizontal="left" wrapText="1" indent="2"/>
    </xf>
    <xf numFmtId="0" fontId="71" fillId="40" borderId="46" xfId="0" applyFont="1" applyFill="1" applyBorder="1" applyAlignment="1">
      <alignment horizontal="right" vertical="center" wrapText="1"/>
    </xf>
    <xf numFmtId="0" fontId="71" fillId="40" borderId="48" xfId="0" applyFont="1" applyFill="1" applyBorder="1" applyAlignment="1">
      <alignment horizontal="right" vertical="center" wrapText="1"/>
    </xf>
    <xf numFmtId="0" fontId="71" fillId="40" borderId="59" xfId="0" applyFont="1" applyFill="1" applyBorder="1" applyAlignment="1">
      <alignment horizontal="right" vertical="center" wrapText="1"/>
    </xf>
    <xf numFmtId="0" fontId="70" fillId="0" borderId="60" xfId="0" applyFont="1" applyFill="1" applyBorder="1" applyAlignment="1">
      <alignment horizontal="right" vertical="center"/>
    </xf>
    <xf numFmtId="0" fontId="71" fillId="40" borderId="39" xfId="0" applyFont="1" applyFill="1" applyBorder="1" applyAlignment="1">
      <alignment horizontal="right" vertical="center" wrapText="1"/>
    </xf>
    <xf numFmtId="0" fontId="70" fillId="0" borderId="40" xfId="0" applyFont="1" applyFill="1" applyBorder="1" applyAlignment="1">
      <alignment horizontal="right" vertical="center"/>
    </xf>
    <xf numFmtId="0" fontId="71" fillId="40" borderId="45" xfId="0" applyFont="1" applyFill="1" applyBorder="1" applyAlignment="1">
      <alignment horizontal="right" vertical="center" wrapText="1"/>
    </xf>
    <xf numFmtId="0" fontId="70" fillId="0" borderId="34" xfId="0" applyFont="1" applyFill="1" applyBorder="1" applyAlignment="1">
      <alignment horizontal="right" vertical="center"/>
    </xf>
    <xf numFmtId="0" fontId="69" fillId="40" borderId="45" xfId="0" applyFont="1" applyFill="1" applyBorder="1" applyAlignment="1">
      <alignment horizontal="right" vertical="center" wrapText="1"/>
    </xf>
    <xf numFmtId="0" fontId="69" fillId="40" borderId="49" xfId="0" applyFont="1" applyFill="1" applyBorder="1" applyAlignment="1">
      <alignment horizontal="right" vertical="center" wrapText="1"/>
    </xf>
    <xf numFmtId="0" fontId="75" fillId="0" borderId="35" xfId="0" applyFont="1" applyFill="1" applyBorder="1" applyAlignment="1">
      <alignment horizontal="right" vertical="center"/>
    </xf>
    <xf numFmtId="0" fontId="69" fillId="40" borderId="39" xfId="0" applyFont="1" applyFill="1" applyBorder="1" applyAlignment="1">
      <alignment horizontal="right" vertical="center" wrapText="1"/>
    </xf>
    <xf numFmtId="0" fontId="75" fillId="0" borderId="40" xfId="0" applyFont="1" applyFill="1" applyBorder="1" applyAlignment="1">
      <alignment horizontal="right" vertical="center"/>
    </xf>
    <xf numFmtId="0" fontId="70" fillId="0" borderId="39" xfId="0" applyFont="1" applyFill="1" applyBorder="1" applyAlignment="1">
      <alignment horizontal="right"/>
    </xf>
    <xf numFmtId="0" fontId="70" fillId="0" borderId="45" xfId="0" applyFont="1" applyFill="1" applyBorder="1" applyAlignment="1">
      <alignment horizontal="right"/>
    </xf>
    <xf numFmtId="0" fontId="69" fillId="40" borderId="45" xfId="0" applyFont="1" applyFill="1" applyBorder="1" applyAlignment="1">
      <alignment horizontal="right" wrapText="1"/>
    </xf>
    <xf numFmtId="0" fontId="75" fillId="0" borderId="39" xfId="0" applyFont="1" applyFill="1" applyBorder="1" applyAlignment="1">
      <alignment horizontal="right"/>
    </xf>
    <xf numFmtId="0" fontId="71" fillId="43" borderId="50" xfId="0" applyFont="1" applyFill="1" applyBorder="1" applyAlignment="1">
      <alignment horizontal="right" wrapText="1"/>
    </xf>
    <xf numFmtId="1" fontId="71" fillId="40" borderId="39" xfId="0" applyNumberFormat="1" applyFont="1" applyFill="1" applyBorder="1" applyAlignment="1">
      <alignment horizontal="right" vertical="center" wrapText="1"/>
    </xf>
    <xf numFmtId="1" fontId="69" fillId="40" borderId="39" xfId="0" applyNumberFormat="1" applyFont="1" applyFill="1" applyBorder="1" applyAlignment="1">
      <alignment horizontal="right" wrapText="1"/>
    </xf>
    <xf numFmtId="1" fontId="69" fillId="40" borderId="39" xfId="0" applyNumberFormat="1" applyFont="1" applyFill="1" applyBorder="1" applyAlignment="1">
      <alignment horizontal="right" vertical="center" wrapText="1"/>
    </xf>
    <xf numFmtId="0" fontId="19" fillId="40" borderId="39" xfId="0" applyFont="1" applyFill="1" applyBorder="1" applyAlignment="1">
      <alignment horizontal="right" vertical="center" wrapText="1"/>
    </xf>
    <xf numFmtId="1" fontId="19" fillId="40" borderId="39" xfId="0" applyNumberFormat="1" applyFont="1" applyFill="1" applyBorder="1" applyAlignment="1">
      <alignment horizontal="right" vertical="center" wrapText="1"/>
    </xf>
    <xf numFmtId="0" fontId="28" fillId="41" borderId="39" xfId="0" applyFont="1" applyFill="1" applyBorder="1" applyAlignment="1">
      <alignment horizontal="center" vertical="center" wrapText="1"/>
    </xf>
    <xf numFmtId="1" fontId="28" fillId="41" borderId="39" xfId="0" applyNumberFormat="1" applyFont="1" applyFill="1" applyBorder="1" applyAlignment="1">
      <alignment horizontal="center" vertical="center" wrapText="1"/>
    </xf>
    <xf numFmtId="2" fontId="28" fillId="41" borderId="39" xfId="0" applyNumberFormat="1" applyFont="1" applyFill="1" applyBorder="1" applyAlignment="1">
      <alignment horizontal="center" vertical="center" wrapText="1"/>
    </xf>
    <xf numFmtId="2" fontId="28" fillId="45" borderId="4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3" borderId="14" xfId="0" applyFont="1" applyFill="1" applyBorder="1" applyAlignment="1">
      <alignment horizontal="left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6" fontId="12" fillId="32" borderId="62" xfId="0" applyNumberFormat="1" applyFont="1" applyFill="1" applyBorder="1" applyAlignment="1">
      <alignment horizontal="right" wrapText="1"/>
    </xf>
    <xf numFmtId="176" fontId="12" fillId="32" borderId="25" xfId="0" applyNumberFormat="1" applyFont="1" applyFill="1" applyBorder="1" applyAlignment="1">
      <alignment horizontal="right" wrapText="1"/>
    </xf>
    <xf numFmtId="176" fontId="12" fillId="32" borderId="63" xfId="0" applyNumberFormat="1" applyFont="1" applyFill="1" applyBorder="1" applyAlignment="1">
      <alignment horizontal="right" wrapText="1"/>
    </xf>
    <xf numFmtId="176" fontId="12" fillId="32" borderId="30" xfId="0" applyNumberFormat="1" applyFont="1" applyFill="1" applyBorder="1" applyAlignment="1">
      <alignment horizontal="right" wrapText="1"/>
    </xf>
    <xf numFmtId="0" fontId="12" fillId="33" borderId="62" xfId="0" applyFont="1" applyFill="1" applyBorder="1" applyAlignment="1">
      <alignment horizontal="right" wrapText="1"/>
    </xf>
    <xf numFmtId="0" fontId="12" fillId="33" borderId="25" xfId="0" applyFont="1" applyFill="1" applyBorder="1" applyAlignment="1">
      <alignment horizontal="right" wrapText="1"/>
    </xf>
    <xf numFmtId="176" fontId="12" fillId="32" borderId="64" xfId="0" applyNumberFormat="1" applyFont="1" applyFill="1" applyBorder="1" applyAlignment="1">
      <alignment horizontal="right" wrapText="1"/>
    </xf>
    <xf numFmtId="0" fontId="9" fillId="39" borderId="65" xfId="0" applyFont="1" applyFill="1" applyBorder="1" applyAlignment="1">
      <alignment horizontal="center" vertical="center" wrapText="1"/>
    </xf>
    <xf numFmtId="0" fontId="9" fillId="39" borderId="66" xfId="0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2" fontId="9" fillId="41" borderId="32" xfId="0" applyNumberFormat="1" applyFont="1" applyFill="1" applyBorder="1" applyAlignment="1">
      <alignment horizontal="center" vertical="center" wrapText="1"/>
    </xf>
    <xf numFmtId="2" fontId="9" fillId="41" borderId="45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2" fontId="69" fillId="42" borderId="45" xfId="0" applyNumberFormat="1" applyFont="1" applyFill="1" applyBorder="1" applyAlignment="1">
      <alignment horizontal="center" wrapText="1"/>
    </xf>
    <xf numFmtId="2" fontId="69" fillId="42" borderId="49" xfId="0" applyNumberFormat="1" applyFont="1" applyFill="1" applyBorder="1" applyAlignment="1">
      <alignment horizontal="center" wrapText="1"/>
    </xf>
    <xf numFmtId="0" fontId="69" fillId="40" borderId="45" xfId="0" applyFont="1" applyFill="1" applyBorder="1" applyAlignment="1">
      <alignment horizontal="right" wrapText="1"/>
    </xf>
    <xf numFmtId="0" fontId="69" fillId="40" borderId="49" xfId="0" applyFont="1" applyFill="1" applyBorder="1" applyAlignment="1">
      <alignment horizontal="right" wrapText="1"/>
    </xf>
    <xf numFmtId="0" fontId="0" fillId="0" borderId="4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9" fillId="40" borderId="67" xfId="0" applyFont="1" applyFill="1" applyBorder="1" applyAlignment="1">
      <alignment horizontal="right" wrapText="1"/>
    </xf>
    <xf numFmtId="0" fontId="69" fillId="40" borderId="57" xfId="0" applyFont="1" applyFill="1" applyBorder="1" applyAlignment="1">
      <alignment horizontal="right" wrapText="1"/>
    </xf>
    <xf numFmtId="176" fontId="69" fillId="42" borderId="45" xfId="0" applyNumberFormat="1" applyFont="1" applyFill="1" applyBorder="1" applyAlignment="1">
      <alignment horizontal="center" wrapText="1"/>
    </xf>
    <xf numFmtId="176" fontId="69" fillId="42" borderId="49" xfId="0" applyNumberFormat="1" applyFont="1" applyFill="1" applyBorder="1" applyAlignment="1">
      <alignment horizontal="center" wrapText="1"/>
    </xf>
    <xf numFmtId="0" fontId="9" fillId="41" borderId="45" xfId="0" applyFont="1" applyFill="1" applyBorder="1" applyAlignment="1">
      <alignment horizontal="center" vertical="center" wrapText="1"/>
    </xf>
    <xf numFmtId="0" fontId="9" fillId="41" borderId="49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2" fontId="9" fillId="41" borderId="34" xfId="0" applyNumberFormat="1" applyFont="1" applyFill="1" applyBorder="1" applyAlignment="1">
      <alignment horizontal="center" vertical="center" wrapText="1"/>
    </xf>
    <xf numFmtId="2" fontId="9" fillId="41" borderId="53" xfId="0" applyNumberFormat="1" applyFont="1" applyFill="1" applyBorder="1" applyAlignment="1">
      <alignment horizontal="center" vertical="center" wrapText="1"/>
    </xf>
    <xf numFmtId="2" fontId="9" fillId="41" borderId="67" xfId="0" applyNumberFormat="1" applyFont="1" applyFill="1" applyBorder="1" applyAlignment="1">
      <alignment horizontal="center" vertical="center" wrapText="1"/>
    </xf>
    <xf numFmtId="2" fontId="9" fillId="41" borderId="35" xfId="0" applyNumberFormat="1" applyFont="1" applyFill="1" applyBorder="1" applyAlignment="1">
      <alignment horizontal="center" vertical="center" wrapText="1"/>
    </xf>
    <xf numFmtId="2" fontId="9" fillId="41" borderId="54" xfId="0" applyNumberFormat="1" applyFont="1" applyFill="1" applyBorder="1" applyAlignment="1">
      <alignment horizontal="center" vertical="center" wrapText="1"/>
    </xf>
    <xf numFmtId="2" fontId="9" fillId="41" borderId="57" xfId="0" applyNumberFormat="1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wrapText="1"/>
    </xf>
    <xf numFmtId="0" fontId="9" fillId="41" borderId="58" xfId="0" applyFont="1" applyFill="1" applyBorder="1" applyAlignment="1">
      <alignment horizontal="center" wrapText="1"/>
    </xf>
    <xf numFmtId="1" fontId="9" fillId="41" borderId="40" xfId="0" applyNumberFormat="1" applyFont="1" applyFill="1" applyBorder="1" applyAlignment="1">
      <alignment horizontal="center" wrapText="1"/>
    </xf>
    <xf numFmtId="1" fontId="9" fillId="41" borderId="68" xfId="0" applyNumberFormat="1" applyFont="1" applyFill="1" applyBorder="1" applyAlignment="1">
      <alignment horizontal="center" wrapText="1"/>
    </xf>
    <xf numFmtId="0" fontId="75" fillId="0" borderId="34" xfId="0" applyFont="1" applyFill="1" applyBorder="1" applyAlignment="1">
      <alignment horizontal="center"/>
    </xf>
    <xf numFmtId="0" fontId="75" fillId="0" borderId="60" xfId="0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/>
    </xf>
    <xf numFmtId="0" fontId="75" fillId="0" borderId="59" xfId="0" applyFont="1" applyFill="1" applyBorder="1" applyAlignment="1">
      <alignment horizontal="center"/>
    </xf>
    <xf numFmtId="0" fontId="75" fillId="0" borderId="45" xfId="0" applyFont="1" applyFill="1" applyBorder="1" applyAlignment="1">
      <alignment horizontal="center"/>
    </xf>
    <xf numFmtId="0" fontId="9" fillId="41" borderId="34" xfId="0" applyFont="1" applyFill="1" applyBorder="1" applyAlignment="1">
      <alignment horizontal="center" vertical="center" wrapText="1"/>
    </xf>
    <xf numFmtId="0" fontId="9" fillId="41" borderId="60" xfId="0" applyFont="1" applyFill="1" applyBorder="1" applyAlignment="1">
      <alignment horizontal="center" vertical="center" wrapText="1"/>
    </xf>
    <xf numFmtId="0" fontId="9" fillId="41" borderId="35" xfId="0" applyFont="1" applyFill="1" applyBorder="1" applyAlignment="1">
      <alignment horizontal="center" vertical="center" wrapText="1"/>
    </xf>
    <xf numFmtId="0" fontId="9" fillId="41" borderId="53" xfId="0" applyFont="1" applyFill="1" applyBorder="1" applyAlignment="1">
      <alignment horizontal="center" vertical="center" wrapText="1"/>
    </xf>
    <xf numFmtId="0" fontId="9" fillId="41" borderId="67" xfId="0" applyFont="1" applyFill="1" applyBorder="1" applyAlignment="1">
      <alignment horizontal="center" vertical="center" wrapText="1"/>
    </xf>
    <xf numFmtId="0" fontId="9" fillId="41" borderId="54" xfId="0" applyFont="1" applyFill="1" applyBorder="1" applyAlignment="1">
      <alignment horizontal="center" vertical="center" wrapText="1"/>
    </xf>
    <xf numFmtId="0" fontId="9" fillId="41" borderId="57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 wrapText="1"/>
    </xf>
    <xf numFmtId="2" fontId="28" fillId="39" borderId="34" xfId="0" applyNumberFormat="1" applyFont="1" applyFill="1" applyBorder="1" applyAlignment="1">
      <alignment horizontal="center" vertical="top" wrapText="1"/>
    </xf>
    <xf numFmtId="2" fontId="28" fillId="39" borderId="53" xfId="0" applyNumberFormat="1" applyFont="1" applyFill="1" applyBorder="1" applyAlignment="1">
      <alignment horizontal="center" vertical="top" wrapText="1"/>
    </xf>
    <xf numFmtId="2" fontId="28" fillId="39" borderId="67" xfId="0" applyNumberFormat="1" applyFont="1" applyFill="1" applyBorder="1" applyAlignment="1">
      <alignment horizontal="center" vertical="top" wrapText="1"/>
    </xf>
    <xf numFmtId="2" fontId="28" fillId="39" borderId="35" xfId="0" applyNumberFormat="1" applyFont="1" applyFill="1" applyBorder="1" applyAlignment="1">
      <alignment horizontal="center" vertical="top" wrapText="1"/>
    </xf>
    <xf numFmtId="2" fontId="28" fillId="39" borderId="54" xfId="0" applyNumberFormat="1" applyFont="1" applyFill="1" applyBorder="1" applyAlignment="1">
      <alignment horizontal="center" vertical="top" wrapText="1"/>
    </xf>
    <xf numFmtId="2" fontId="28" fillId="39" borderId="57" xfId="0" applyNumberFormat="1" applyFont="1" applyFill="1" applyBorder="1" applyAlignment="1">
      <alignment horizontal="center" vertical="top" wrapText="1"/>
    </xf>
    <xf numFmtId="0" fontId="28" fillId="39" borderId="39" xfId="0" applyFont="1" applyFill="1" applyBorder="1" applyAlignment="1">
      <alignment horizontal="center" vertical="top" wrapText="1"/>
    </xf>
    <xf numFmtId="1" fontId="28" fillId="39" borderId="39" xfId="0" applyNumberFormat="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 wrapText="1"/>
    </xf>
    <xf numFmtId="0" fontId="76" fillId="0" borderId="45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center"/>
    </xf>
    <xf numFmtId="0" fontId="76" fillId="0" borderId="49" xfId="0" applyFont="1" applyFill="1" applyBorder="1" applyAlignment="1">
      <alignment horizontal="center"/>
    </xf>
    <xf numFmtId="0" fontId="9" fillId="39" borderId="69" xfId="0" applyFont="1" applyFill="1" applyBorder="1" applyAlignment="1">
      <alignment horizontal="center" vertical="center" wrapText="1"/>
    </xf>
    <xf numFmtId="0" fontId="9" fillId="39" borderId="70" xfId="0" applyFont="1" applyFill="1" applyBorder="1" applyAlignment="1">
      <alignment horizontal="center" vertical="center" wrapText="1"/>
    </xf>
    <xf numFmtId="0" fontId="28" fillId="39" borderId="40" xfId="0" applyFont="1" applyFill="1" applyBorder="1" applyAlignment="1">
      <alignment horizontal="center" vertical="top" wrapText="1"/>
    </xf>
    <xf numFmtId="0" fontId="28" fillId="39" borderId="68" xfId="0" applyFont="1" applyFill="1" applyBorder="1" applyAlignment="1">
      <alignment horizontal="center" vertical="top" wrapText="1"/>
    </xf>
    <xf numFmtId="0" fontId="28" fillId="39" borderId="58" xfId="0" applyFont="1" applyFill="1" applyBorder="1" applyAlignment="1">
      <alignment horizontal="center" vertical="top" wrapText="1"/>
    </xf>
    <xf numFmtId="2" fontId="28" fillId="39" borderId="71" xfId="0" applyNumberFormat="1" applyFont="1" applyFill="1" applyBorder="1" applyAlignment="1">
      <alignment horizontal="center" vertical="top" wrapText="1"/>
    </xf>
    <xf numFmtId="2" fontId="28" fillId="39" borderId="70" xfId="0" applyNumberFormat="1" applyFont="1" applyFill="1" applyBorder="1" applyAlignment="1">
      <alignment horizontal="center" vertical="top" wrapText="1"/>
    </xf>
    <xf numFmtId="2" fontId="28" fillId="39" borderId="72" xfId="0" applyNumberFormat="1" applyFont="1" applyFill="1" applyBorder="1" applyAlignment="1">
      <alignment horizontal="center" vertical="top" wrapText="1"/>
    </xf>
    <xf numFmtId="176" fontId="11" fillId="2" borderId="14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wrapText="1"/>
    </xf>
    <xf numFmtId="0" fontId="12" fillId="33" borderId="27" xfId="0" applyFont="1" applyFill="1" applyBorder="1" applyAlignment="1">
      <alignment wrapText="1"/>
    </xf>
    <xf numFmtId="0" fontId="81" fillId="34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vertical="center" wrapText="1"/>
    </xf>
    <xf numFmtId="0" fontId="19" fillId="37" borderId="31" xfId="0" applyFont="1" applyFill="1" applyBorder="1" applyAlignment="1">
      <alignment horizontal="center" vertical="center" wrapText="1"/>
    </xf>
    <xf numFmtId="176" fontId="19" fillId="37" borderId="31" xfId="0" applyNumberFormat="1" applyFont="1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21.7109375" style="0" customWidth="1"/>
  </cols>
  <sheetData>
    <row r="1" spans="2:3" ht="30" customHeight="1">
      <c r="B1" s="253" t="s">
        <v>193</v>
      </c>
      <c r="C1" s="254"/>
    </row>
    <row r="2" ht="15.75" thickBot="1">
      <c r="A2" t="s">
        <v>244</v>
      </c>
    </row>
    <row r="3" spans="2:3" ht="26.25" thickBot="1">
      <c r="B3" s="63" t="s">
        <v>78</v>
      </c>
      <c r="C3" s="63" t="s">
        <v>0</v>
      </c>
    </row>
    <row r="4" spans="2:3" ht="15.75" thickBot="1">
      <c r="B4" s="61" t="s">
        <v>1</v>
      </c>
      <c r="C4" s="62">
        <v>0</v>
      </c>
    </row>
    <row r="5" spans="2:3" ht="15.75" thickBot="1">
      <c r="B5" s="23" t="s">
        <v>2</v>
      </c>
      <c r="C5" s="62">
        <v>0</v>
      </c>
    </row>
    <row r="6" spans="2:3" ht="15.75" thickBot="1">
      <c r="B6" s="23" t="s">
        <v>3</v>
      </c>
      <c r="C6" s="62">
        <v>0</v>
      </c>
    </row>
    <row r="7" spans="2:3" ht="15.75" thickBot="1">
      <c r="B7" s="23" t="s">
        <v>4</v>
      </c>
      <c r="C7" s="62">
        <v>0</v>
      </c>
    </row>
    <row r="8" spans="2:3" ht="15.75" thickBot="1">
      <c r="B8" s="23" t="s">
        <v>5</v>
      </c>
      <c r="C8" s="62">
        <v>0</v>
      </c>
    </row>
    <row r="9" spans="2:3" ht="15.75" thickBot="1">
      <c r="B9" s="23" t="s">
        <v>6</v>
      </c>
      <c r="C9" s="62">
        <v>0</v>
      </c>
    </row>
    <row r="10" spans="2:3" ht="15.75" thickBot="1">
      <c r="B10" s="23" t="s">
        <v>7</v>
      </c>
      <c r="C10" s="62">
        <v>0</v>
      </c>
    </row>
    <row r="11" spans="2:3" ht="15.75" thickBot="1">
      <c r="B11" s="23" t="s">
        <v>8</v>
      </c>
      <c r="C11" s="62">
        <v>0</v>
      </c>
    </row>
    <row r="12" spans="2:3" ht="15.75" thickBot="1">
      <c r="B12" s="23" t="s">
        <v>9</v>
      </c>
      <c r="C12" s="62">
        <v>0</v>
      </c>
    </row>
    <row r="13" spans="2:3" ht="15.75" thickBot="1">
      <c r="B13" s="23" t="s">
        <v>10</v>
      </c>
      <c r="C13" s="62">
        <v>0</v>
      </c>
    </row>
    <row r="14" spans="2:3" ht="15.75" thickBot="1">
      <c r="B14" s="23" t="s">
        <v>11</v>
      </c>
      <c r="C14" s="62">
        <v>0</v>
      </c>
    </row>
    <row r="15" spans="2:3" ht="15.75" thickBot="1">
      <c r="B15" s="24" t="s">
        <v>12</v>
      </c>
      <c r="C15" s="24">
        <f>SUM(C4:C14)</f>
        <v>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C1">
      <selection activeCell="D25" sqref="D25"/>
    </sheetView>
  </sheetViews>
  <sheetFormatPr defaultColWidth="9.140625" defaultRowHeight="15"/>
  <cols>
    <col min="1" max="1" width="4.421875" style="103" customWidth="1"/>
    <col min="2" max="2" width="41.8515625" style="105" customWidth="1"/>
    <col min="3" max="3" width="11.57421875" style="103" customWidth="1"/>
    <col min="4" max="4" width="9.57421875" style="103" customWidth="1"/>
    <col min="5" max="5" width="10.7109375" style="103" customWidth="1"/>
    <col min="6" max="8" width="10.140625" style="104" customWidth="1"/>
    <col min="9" max="9" width="10.8515625" style="104" customWidth="1"/>
    <col min="10" max="10" width="17.140625" style="103" customWidth="1"/>
    <col min="11" max="11" width="14.421875" style="103" customWidth="1"/>
    <col min="12" max="12" width="10.7109375" style="154" customWidth="1"/>
    <col min="13" max="14" width="8.7109375" style="154" customWidth="1"/>
    <col min="15" max="16384" width="9.140625" style="104" customWidth="1"/>
  </cols>
  <sheetData>
    <row r="1" spans="2:14" ht="40.5" customHeight="1">
      <c r="B1" s="302" t="s">
        <v>275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2:14" ht="29.25" customHeight="1">
      <c r="B2" s="318" t="s">
        <v>115</v>
      </c>
      <c r="C2" s="318" t="s">
        <v>117</v>
      </c>
      <c r="D2" s="321"/>
      <c r="E2" s="322"/>
      <c r="F2" s="325" t="s">
        <v>276</v>
      </c>
      <c r="G2" s="325"/>
      <c r="H2" s="325"/>
      <c r="I2" s="326"/>
      <c r="J2" s="300" t="s">
        <v>118</v>
      </c>
      <c r="K2" s="300" t="s">
        <v>119</v>
      </c>
      <c r="L2" s="303" t="s">
        <v>119</v>
      </c>
      <c r="M2" s="304"/>
      <c r="N2" s="305"/>
    </row>
    <row r="3" spans="1:14" ht="31.5" customHeight="1">
      <c r="A3" s="293"/>
      <c r="B3" s="319"/>
      <c r="C3" s="320"/>
      <c r="D3" s="323"/>
      <c r="E3" s="324"/>
      <c r="F3" s="309" t="s">
        <v>277</v>
      </c>
      <c r="G3" s="310"/>
      <c r="H3" s="311" t="s">
        <v>278</v>
      </c>
      <c r="I3" s="312"/>
      <c r="J3" s="301"/>
      <c r="K3" s="301"/>
      <c r="L3" s="306"/>
      <c r="M3" s="307"/>
      <c r="N3" s="308"/>
    </row>
    <row r="4" spans="1:14" ht="36">
      <c r="A4" s="295"/>
      <c r="B4" s="320"/>
      <c r="C4" s="121" t="s">
        <v>120</v>
      </c>
      <c r="D4" s="121" t="s">
        <v>121</v>
      </c>
      <c r="E4" s="121" t="s">
        <v>122</v>
      </c>
      <c r="F4" s="122" t="s">
        <v>279</v>
      </c>
      <c r="G4" s="122" t="s">
        <v>250</v>
      </c>
      <c r="H4" s="122" t="s">
        <v>279</v>
      </c>
      <c r="I4" s="123" t="s">
        <v>250</v>
      </c>
      <c r="J4" s="124" t="s">
        <v>124</v>
      </c>
      <c r="K4" s="125" t="s">
        <v>124</v>
      </c>
      <c r="L4" s="126" t="s">
        <v>280</v>
      </c>
      <c r="M4" s="127" t="s">
        <v>281</v>
      </c>
      <c r="N4" s="127" t="s">
        <v>282</v>
      </c>
    </row>
    <row r="5" spans="1:14" s="131" customFormat="1" ht="12" thickBot="1">
      <c r="A5" s="128">
        <v>1</v>
      </c>
      <c r="B5" s="107" t="s">
        <v>127</v>
      </c>
      <c r="C5" s="225">
        <v>0</v>
      </c>
      <c r="D5" s="225">
        <v>0</v>
      </c>
      <c r="E5" s="225">
        <v>0</v>
      </c>
      <c r="F5" s="225">
        <v>0</v>
      </c>
      <c r="G5" s="226">
        <v>0</v>
      </c>
      <c r="H5" s="227">
        <v>0</v>
      </c>
      <c r="I5" s="228">
        <v>0</v>
      </c>
      <c r="J5" s="129" t="e">
        <f aca="true" t="shared" si="0" ref="J5:K7">(D5/C5)*100</f>
        <v>#DIV/0!</v>
      </c>
      <c r="K5" s="129" t="e">
        <f t="shared" si="0"/>
        <v>#DIV/0!</v>
      </c>
      <c r="L5" s="130" t="e">
        <f>E5/D5*100</f>
        <v>#DIV/0!</v>
      </c>
      <c r="M5" s="130" t="e">
        <f>G5/F5*100</f>
        <v>#DIV/0!</v>
      </c>
      <c r="N5" s="130" t="e">
        <f>I5/H5*100</f>
        <v>#DIV/0!</v>
      </c>
    </row>
    <row r="6" spans="1:14" s="131" customFormat="1" ht="22.5" thickBot="1">
      <c r="A6" s="128">
        <v>2</v>
      </c>
      <c r="B6" s="132" t="s">
        <v>254</v>
      </c>
      <c r="C6" s="229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30">
        <v>0</v>
      </c>
      <c r="J6" s="129" t="e">
        <f t="shared" si="0"/>
        <v>#DIV/0!</v>
      </c>
      <c r="K6" s="129" t="e">
        <f t="shared" si="0"/>
        <v>#DIV/0!</v>
      </c>
      <c r="L6" s="130" t="e">
        <f>E6/D6*100</f>
        <v>#DIV/0!</v>
      </c>
      <c r="M6" s="130" t="e">
        <f>G6/F6*100</f>
        <v>#DIV/0!</v>
      </c>
      <c r="N6" s="130" t="e">
        <f>I6/H6*100</f>
        <v>#DIV/0!</v>
      </c>
    </row>
    <row r="7" spans="1:14" s="131" customFormat="1" ht="16.5" customHeight="1">
      <c r="A7" s="128">
        <v>3</v>
      </c>
      <c r="B7" s="133" t="s">
        <v>256</v>
      </c>
      <c r="C7" s="231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2">
        <v>0</v>
      </c>
      <c r="J7" s="129" t="e">
        <f t="shared" si="0"/>
        <v>#DIV/0!</v>
      </c>
      <c r="K7" s="129" t="e">
        <f t="shared" si="0"/>
        <v>#DIV/0!</v>
      </c>
      <c r="L7" s="130" t="e">
        <f>E7/D7*100</f>
        <v>#DIV/0!</v>
      </c>
      <c r="M7" s="130" t="e">
        <f>G7/F7*100</f>
        <v>#DIV/0!</v>
      </c>
      <c r="N7" s="130" t="e">
        <f>I7/H7*100</f>
        <v>#DIV/0!</v>
      </c>
    </row>
    <row r="8" spans="1:14" s="136" customFormat="1" ht="16.5" customHeight="1">
      <c r="A8" s="313"/>
      <c r="B8" s="114" t="s">
        <v>126</v>
      </c>
      <c r="C8" s="233"/>
      <c r="D8" s="233"/>
      <c r="E8" s="233"/>
      <c r="F8" s="233"/>
      <c r="G8" s="233"/>
      <c r="H8" s="233"/>
      <c r="I8" s="233"/>
      <c r="J8" s="134"/>
      <c r="K8" s="134"/>
      <c r="L8" s="135"/>
      <c r="M8" s="135"/>
      <c r="N8" s="135"/>
    </row>
    <row r="9" spans="1:14" s="136" customFormat="1" ht="12" customHeight="1">
      <c r="A9" s="314"/>
      <c r="B9" s="115" t="s">
        <v>257</v>
      </c>
      <c r="C9" s="234">
        <v>0</v>
      </c>
      <c r="D9" s="234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137" t="e">
        <f aca="true" t="shared" si="1" ref="J9:K11">(D9/C9)*100</f>
        <v>#DIV/0!</v>
      </c>
      <c r="K9" s="137" t="e">
        <f t="shared" si="1"/>
        <v>#DIV/0!</v>
      </c>
      <c r="L9" s="138" t="e">
        <f>E9/D9*100</f>
        <v>#DIV/0!</v>
      </c>
      <c r="M9" s="139" t="e">
        <f>G9/F9*100</f>
        <v>#DIV/0!</v>
      </c>
      <c r="N9" s="139" t="e">
        <f>I9/H9*100</f>
        <v>#DIV/0!</v>
      </c>
    </row>
    <row r="10" spans="1:14" s="136" customFormat="1" ht="18" customHeight="1" thickBot="1">
      <c r="A10" s="315"/>
      <c r="B10" s="116" t="s">
        <v>258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4">
        <v>0</v>
      </c>
      <c r="I10" s="235">
        <v>0</v>
      </c>
      <c r="J10" s="129" t="e">
        <f t="shared" si="1"/>
        <v>#DIV/0!</v>
      </c>
      <c r="K10" s="129" t="e">
        <f t="shared" si="1"/>
        <v>#DIV/0!</v>
      </c>
      <c r="L10" s="140" t="e">
        <f>E10/D10*100</f>
        <v>#DIV/0!</v>
      </c>
      <c r="M10" s="140" t="e">
        <f>G10/F10*100</f>
        <v>#DIV/0!</v>
      </c>
      <c r="N10" s="140" t="e">
        <f>I10/H10*100</f>
        <v>#DIV/0!</v>
      </c>
    </row>
    <row r="11" spans="1:14" s="141" customFormat="1" ht="30.75" customHeight="1">
      <c r="A11" s="144">
        <v>4</v>
      </c>
      <c r="B11" s="113" t="s">
        <v>259</v>
      </c>
      <c r="C11" s="231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2">
        <v>0</v>
      </c>
      <c r="J11" s="129" t="e">
        <f t="shared" si="1"/>
        <v>#DIV/0!</v>
      </c>
      <c r="K11" s="129" t="e">
        <f t="shared" si="1"/>
        <v>#DIV/0!</v>
      </c>
      <c r="L11" s="130" t="e">
        <f>E11/D11*100</f>
        <v>#DIV/0!</v>
      </c>
      <c r="M11" s="130" t="e">
        <f>G11/F11*100</f>
        <v>#DIV/0!</v>
      </c>
      <c r="N11" s="130" t="e">
        <f>I11/H11*100</f>
        <v>#DIV/0!</v>
      </c>
    </row>
    <row r="12" spans="1:14" s="142" customFormat="1" ht="11.25">
      <c r="A12" s="317"/>
      <c r="B12" s="187" t="s">
        <v>126</v>
      </c>
      <c r="C12" s="233"/>
      <c r="D12" s="233"/>
      <c r="E12" s="233"/>
      <c r="F12" s="233"/>
      <c r="G12" s="233"/>
      <c r="H12" s="233"/>
      <c r="I12" s="233"/>
      <c r="J12" s="134"/>
      <c r="K12" s="134"/>
      <c r="L12" s="135"/>
      <c r="M12" s="135"/>
      <c r="N12" s="135"/>
    </row>
    <row r="13" spans="1:14" s="136" customFormat="1" ht="11.25">
      <c r="A13" s="316"/>
      <c r="B13" s="188" t="s">
        <v>260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137" t="e">
        <f aca="true" t="shared" si="2" ref="J13:K28">(D13/C13)*100</f>
        <v>#DIV/0!</v>
      </c>
      <c r="K13" s="137" t="e">
        <f t="shared" si="2"/>
        <v>#DIV/0!</v>
      </c>
      <c r="L13" s="138" t="e">
        <f>E13/D13*100</f>
        <v>#DIV/0!</v>
      </c>
      <c r="M13" s="139" t="e">
        <f>G13/F13*100</f>
        <v>#DIV/0!</v>
      </c>
      <c r="N13" s="139" t="e">
        <f>I13/H13*100</f>
        <v>#DIV/0!</v>
      </c>
    </row>
    <row r="14" spans="1:14" s="136" customFormat="1" ht="22.5" customHeight="1" thickBot="1">
      <c r="A14" s="316"/>
      <c r="B14" s="118" t="s">
        <v>261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236">
        <v>0</v>
      </c>
      <c r="I14" s="237">
        <v>0</v>
      </c>
      <c r="J14" s="129" t="e">
        <f t="shared" si="2"/>
        <v>#DIV/0!</v>
      </c>
      <c r="K14" s="129" t="e">
        <f t="shared" si="2"/>
        <v>#DIV/0!</v>
      </c>
      <c r="L14" s="140" t="e">
        <f>E14/D14*100</f>
        <v>#DIV/0!</v>
      </c>
      <c r="M14" s="140" t="e">
        <f>G14/F14*100</f>
        <v>#DIV/0!</v>
      </c>
      <c r="N14" s="140" t="e">
        <f>I14/H14*100</f>
        <v>#DIV/0!</v>
      </c>
    </row>
    <row r="15" spans="1:14" s="136" customFormat="1" ht="15" customHeight="1" thickBot="1">
      <c r="A15" s="316"/>
      <c r="B15" s="119" t="s">
        <v>262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7">
        <v>0</v>
      </c>
      <c r="J15" s="129" t="e">
        <f t="shared" si="2"/>
        <v>#DIV/0!</v>
      </c>
      <c r="K15" s="129" t="e">
        <f t="shared" si="2"/>
        <v>#DIV/0!</v>
      </c>
      <c r="L15" s="140" t="e">
        <f>E15/D15*100</f>
        <v>#DIV/0!</v>
      </c>
      <c r="M15" s="140" t="e">
        <f>G15/F15*100</f>
        <v>#DIV/0!</v>
      </c>
      <c r="N15" s="140" t="e">
        <f>I15/H15*100</f>
        <v>#DIV/0!</v>
      </c>
    </row>
    <row r="16" spans="1:14" s="136" customFormat="1" ht="80.25" customHeight="1" thickBot="1">
      <c r="A16" s="316"/>
      <c r="B16" s="120" t="s">
        <v>263</v>
      </c>
      <c r="C16" s="236"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7">
        <v>0</v>
      </c>
      <c r="J16" s="129" t="e">
        <f t="shared" si="2"/>
        <v>#DIV/0!</v>
      </c>
      <c r="K16" s="129" t="e">
        <f t="shared" si="2"/>
        <v>#DIV/0!</v>
      </c>
      <c r="L16" s="140" t="e">
        <f>E16/D16*100</f>
        <v>#DIV/0!</v>
      </c>
      <c r="M16" s="140" t="e">
        <f>G16/F16*100</f>
        <v>#DIV/0!</v>
      </c>
      <c r="N16" s="140" t="e">
        <f>I16/H16*100</f>
        <v>#DIV/0!</v>
      </c>
    </row>
    <row r="17" spans="1:14" s="136" customFormat="1" ht="18" customHeight="1" thickBot="1">
      <c r="A17" s="316"/>
      <c r="B17" s="120" t="s">
        <v>264</v>
      </c>
      <c r="C17" s="236">
        <v>0</v>
      </c>
      <c r="D17" s="236">
        <v>0</v>
      </c>
      <c r="E17" s="236">
        <v>0</v>
      </c>
      <c r="F17" s="236">
        <v>0</v>
      </c>
      <c r="G17" s="236">
        <v>0</v>
      </c>
      <c r="H17" s="236">
        <v>0</v>
      </c>
      <c r="I17" s="237">
        <v>0</v>
      </c>
      <c r="J17" s="129" t="e">
        <f t="shared" si="2"/>
        <v>#DIV/0!</v>
      </c>
      <c r="K17" s="129" t="e">
        <f t="shared" si="2"/>
        <v>#DIV/0!</v>
      </c>
      <c r="L17" s="140" t="e">
        <f aca="true" t="shared" si="3" ref="L17:L26">E17/D17*100</f>
        <v>#DIV/0!</v>
      </c>
      <c r="M17" s="140" t="e">
        <f aca="true" t="shared" si="4" ref="M17:M26">G17/F17*100</f>
        <v>#DIV/0!</v>
      </c>
      <c r="N17" s="140" t="e">
        <f aca="true" t="shared" si="5" ref="N17:N26">I17/H17*100</f>
        <v>#DIV/0!</v>
      </c>
    </row>
    <row r="18" spans="1:14" s="136" customFormat="1" ht="15" customHeight="1" thickBot="1">
      <c r="A18" s="316"/>
      <c r="B18" s="120" t="s">
        <v>265</v>
      </c>
      <c r="C18" s="236"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7">
        <v>0</v>
      </c>
      <c r="J18" s="129" t="e">
        <f t="shared" si="2"/>
        <v>#DIV/0!</v>
      </c>
      <c r="K18" s="129" t="e">
        <f t="shared" si="2"/>
        <v>#DIV/0!</v>
      </c>
      <c r="L18" s="140" t="e">
        <f t="shared" si="3"/>
        <v>#DIV/0!</v>
      </c>
      <c r="M18" s="140" t="e">
        <f t="shared" si="4"/>
        <v>#DIV/0!</v>
      </c>
      <c r="N18" s="140" t="e">
        <f t="shared" si="5"/>
        <v>#DIV/0!</v>
      </c>
    </row>
    <row r="19" spans="1:14" s="136" customFormat="1" ht="15" customHeight="1" thickBot="1">
      <c r="A19" s="316"/>
      <c r="B19" s="120" t="s">
        <v>266</v>
      </c>
      <c r="C19" s="236">
        <v>0</v>
      </c>
      <c r="D19" s="236">
        <v>0</v>
      </c>
      <c r="E19" s="236">
        <v>0</v>
      </c>
      <c r="F19" s="236">
        <v>0</v>
      </c>
      <c r="G19" s="236">
        <v>0</v>
      </c>
      <c r="H19" s="236">
        <v>0</v>
      </c>
      <c r="I19" s="237">
        <v>0</v>
      </c>
      <c r="J19" s="129" t="e">
        <f t="shared" si="2"/>
        <v>#DIV/0!</v>
      </c>
      <c r="K19" s="129" t="e">
        <f t="shared" si="2"/>
        <v>#DIV/0!</v>
      </c>
      <c r="L19" s="140" t="e">
        <f t="shared" si="3"/>
        <v>#DIV/0!</v>
      </c>
      <c r="M19" s="140" t="e">
        <f t="shared" si="4"/>
        <v>#DIV/0!</v>
      </c>
      <c r="N19" s="140" t="e">
        <f t="shared" si="5"/>
        <v>#DIV/0!</v>
      </c>
    </row>
    <row r="20" spans="1:14" s="136" customFormat="1" ht="15" customHeight="1" thickBot="1">
      <c r="A20" s="316"/>
      <c r="B20" s="120" t="s">
        <v>267</v>
      </c>
      <c r="C20" s="236">
        <v>0</v>
      </c>
      <c r="D20" s="236">
        <v>0</v>
      </c>
      <c r="E20" s="236">
        <v>0</v>
      </c>
      <c r="F20" s="236">
        <v>0</v>
      </c>
      <c r="G20" s="236">
        <v>0</v>
      </c>
      <c r="H20" s="236">
        <v>0</v>
      </c>
      <c r="I20" s="237">
        <v>0</v>
      </c>
      <c r="J20" s="129" t="e">
        <f t="shared" si="2"/>
        <v>#DIV/0!</v>
      </c>
      <c r="K20" s="129" t="e">
        <f t="shared" si="2"/>
        <v>#DIV/0!</v>
      </c>
      <c r="L20" s="140" t="e">
        <f t="shared" si="3"/>
        <v>#DIV/0!</v>
      </c>
      <c r="M20" s="140" t="e">
        <f t="shared" si="4"/>
        <v>#DIV/0!</v>
      </c>
      <c r="N20" s="140" t="e">
        <f t="shared" si="5"/>
        <v>#DIV/0!</v>
      </c>
    </row>
    <row r="21" spans="1:14" s="136" customFormat="1" ht="21" customHeight="1" thickBot="1">
      <c r="A21" s="315"/>
      <c r="B21" s="120" t="s">
        <v>268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236">
        <v>0</v>
      </c>
      <c r="I21" s="237">
        <v>0</v>
      </c>
      <c r="J21" s="129" t="e">
        <f t="shared" si="2"/>
        <v>#DIV/0!</v>
      </c>
      <c r="K21" s="129" t="e">
        <f t="shared" si="2"/>
        <v>#DIV/0!</v>
      </c>
      <c r="L21" s="140" t="e">
        <f t="shared" si="3"/>
        <v>#DIV/0!</v>
      </c>
      <c r="M21" s="140" t="e">
        <f t="shared" si="4"/>
        <v>#DIV/0!</v>
      </c>
      <c r="N21" s="140" t="e">
        <f t="shared" si="5"/>
        <v>#DIV/0!</v>
      </c>
    </row>
    <row r="22" spans="1:14" s="131" customFormat="1" ht="38.25" customHeight="1" thickBot="1">
      <c r="A22" s="189">
        <v>5</v>
      </c>
      <c r="B22" s="111" t="s">
        <v>134</v>
      </c>
      <c r="C22" s="229">
        <v>0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30">
        <v>0</v>
      </c>
      <c r="J22" s="129" t="e">
        <f t="shared" si="2"/>
        <v>#DIV/0!</v>
      </c>
      <c r="K22" s="129" t="e">
        <f t="shared" si="2"/>
        <v>#DIV/0!</v>
      </c>
      <c r="L22" s="130" t="e">
        <f t="shared" si="3"/>
        <v>#DIV/0!</v>
      </c>
      <c r="M22" s="130" t="e">
        <f t="shared" si="4"/>
        <v>#DIV/0!</v>
      </c>
      <c r="N22" s="130" t="e">
        <f t="shared" si="5"/>
        <v>#DIV/0!</v>
      </c>
    </row>
    <row r="23" spans="1:14" s="131" customFormat="1" ht="32.25" customHeight="1" thickBot="1">
      <c r="A23" s="128">
        <v>6</v>
      </c>
      <c r="B23" s="111" t="s">
        <v>269</v>
      </c>
      <c r="C23" s="229">
        <v>0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230">
        <v>0</v>
      </c>
      <c r="J23" s="129" t="e">
        <f t="shared" si="2"/>
        <v>#DIV/0!</v>
      </c>
      <c r="K23" s="129" t="e">
        <f t="shared" si="2"/>
        <v>#DIV/0!</v>
      </c>
      <c r="L23" s="130" t="e">
        <f t="shared" si="3"/>
        <v>#DIV/0!</v>
      </c>
      <c r="M23" s="130" t="e">
        <f t="shared" si="4"/>
        <v>#DIV/0!</v>
      </c>
      <c r="N23" s="130" t="e">
        <f t="shared" si="5"/>
        <v>#DIV/0!</v>
      </c>
    </row>
    <row r="24" spans="1:14" s="131" customFormat="1" ht="32.25" customHeight="1" thickBot="1">
      <c r="A24" s="128">
        <v>7</v>
      </c>
      <c r="B24" s="111" t="s">
        <v>271</v>
      </c>
      <c r="C24" s="229">
        <v>0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30">
        <v>0</v>
      </c>
      <c r="J24" s="129" t="e">
        <f t="shared" si="2"/>
        <v>#DIV/0!</v>
      </c>
      <c r="K24" s="129" t="e">
        <f t="shared" si="2"/>
        <v>#DIV/0!</v>
      </c>
      <c r="L24" s="130" t="e">
        <f t="shared" si="3"/>
        <v>#DIV/0!</v>
      </c>
      <c r="M24" s="130" t="e">
        <f t="shared" si="4"/>
        <v>#DIV/0!</v>
      </c>
      <c r="N24" s="130" t="e">
        <f t="shared" si="5"/>
        <v>#DIV/0!</v>
      </c>
    </row>
    <row r="25" spans="1:14" s="131" customFormat="1" ht="26.25" customHeight="1" thickBot="1">
      <c r="A25" s="128">
        <v>8</v>
      </c>
      <c r="B25" s="111" t="s">
        <v>283</v>
      </c>
      <c r="C25" s="229">
        <v>0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30">
        <v>0</v>
      </c>
      <c r="J25" s="129" t="e">
        <f t="shared" si="2"/>
        <v>#DIV/0!</v>
      </c>
      <c r="K25" s="129" t="e">
        <f t="shared" si="2"/>
        <v>#DIV/0!</v>
      </c>
      <c r="L25" s="130" t="e">
        <f t="shared" si="3"/>
        <v>#DIV/0!</v>
      </c>
      <c r="M25" s="130" t="e">
        <f t="shared" si="4"/>
        <v>#DIV/0!</v>
      </c>
      <c r="N25" s="130" t="e">
        <f t="shared" si="5"/>
        <v>#DIV/0!</v>
      </c>
    </row>
    <row r="26" spans="1:14" s="131" customFormat="1" ht="47.25" customHeight="1" thickBot="1">
      <c r="A26" s="128">
        <v>9</v>
      </c>
      <c r="B26" s="111" t="s">
        <v>284</v>
      </c>
      <c r="C26" s="229">
        <v>0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30">
        <v>0</v>
      </c>
      <c r="J26" s="129" t="e">
        <f t="shared" si="2"/>
        <v>#DIV/0!</v>
      </c>
      <c r="K26" s="129" t="e">
        <f t="shared" si="2"/>
        <v>#DIV/0!</v>
      </c>
      <c r="L26" s="130" t="e">
        <f t="shared" si="3"/>
        <v>#DIV/0!</v>
      </c>
      <c r="M26" s="130" t="e">
        <f t="shared" si="4"/>
        <v>#DIV/0!</v>
      </c>
      <c r="N26" s="130" t="e">
        <f t="shared" si="5"/>
        <v>#DIV/0!</v>
      </c>
    </row>
    <row r="27" spans="1:14" s="131" customFormat="1" ht="47.25" customHeight="1" thickBot="1">
      <c r="A27" s="128">
        <v>10</v>
      </c>
      <c r="B27" s="112" t="s">
        <v>270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238">
        <v>0</v>
      </c>
      <c r="J27" s="129" t="e">
        <f t="shared" si="2"/>
        <v>#DIV/0!</v>
      </c>
      <c r="K27" s="129" t="e">
        <f t="shared" si="2"/>
        <v>#DIV/0!</v>
      </c>
      <c r="L27" s="130" t="e">
        <f>E27/D27*100</f>
        <v>#DIV/0!</v>
      </c>
      <c r="M27" s="130" t="e">
        <f>G27/F27*100</f>
        <v>#DIV/0!</v>
      </c>
      <c r="N27" s="130" t="e">
        <f>I27/H27*100</f>
        <v>#DIV/0!</v>
      </c>
    </row>
    <row r="28" spans="1:14" s="131" customFormat="1" ht="46.5" customHeight="1" thickBot="1">
      <c r="A28" s="128">
        <v>11</v>
      </c>
      <c r="B28" s="111" t="s">
        <v>272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238">
        <v>0</v>
      </c>
      <c r="J28" s="129" t="e">
        <f t="shared" si="2"/>
        <v>#DIV/0!</v>
      </c>
      <c r="K28" s="129" t="e">
        <f t="shared" si="2"/>
        <v>#DIV/0!</v>
      </c>
      <c r="L28" s="130" t="e">
        <f>E28/D28*100</f>
        <v>#DIV/0!</v>
      </c>
      <c r="M28" s="130" t="e">
        <f>G28/F28*100</f>
        <v>#DIV/0!</v>
      </c>
      <c r="N28" s="130" t="e">
        <f>I28/H28*100</f>
        <v>#DIV/0!</v>
      </c>
    </row>
    <row r="29" spans="1:14" s="131" customFormat="1" ht="17.25" customHeight="1" thickBot="1">
      <c r="A29" s="128">
        <v>12</v>
      </c>
      <c r="B29" s="112" t="s">
        <v>285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238">
        <v>0</v>
      </c>
      <c r="J29" s="129" t="e">
        <f>(D29/C29)*100</f>
        <v>#DIV/0!</v>
      </c>
      <c r="K29" s="129" t="e">
        <f>(E29/D29)*100</f>
        <v>#DIV/0!</v>
      </c>
      <c r="L29" s="130" t="e">
        <f>E29/D29*100</f>
        <v>#DIV/0!</v>
      </c>
      <c r="M29" s="130" t="e">
        <f>G29/F29*100</f>
        <v>#DIV/0!</v>
      </c>
      <c r="N29" s="130" t="e">
        <f>I29/H29*100</f>
        <v>#DIV/0!</v>
      </c>
    </row>
    <row r="30" spans="1:14" s="131" customFormat="1" ht="26.25" customHeight="1">
      <c r="A30" s="128">
        <v>13</v>
      </c>
      <c r="B30" s="143" t="s">
        <v>286</v>
      </c>
      <c r="C30" s="213">
        <v>0</v>
      </c>
      <c r="D30" s="213">
        <v>0</v>
      </c>
      <c r="E30" s="213">
        <v>0</v>
      </c>
      <c r="F30" s="213">
        <v>0</v>
      </c>
      <c r="G30" s="213">
        <v>0</v>
      </c>
      <c r="H30" s="213">
        <v>0</v>
      </c>
      <c r="I30" s="239">
        <v>0</v>
      </c>
      <c r="J30" s="134" t="e">
        <f>(D30/C30)*100</f>
        <v>#DIV/0!</v>
      </c>
      <c r="K30" s="134" t="e">
        <f>(E30/D30)*100</f>
        <v>#DIV/0!</v>
      </c>
      <c r="L30" s="145" t="e">
        <f>E30/D30*100</f>
        <v>#DIV/0!</v>
      </c>
      <c r="M30" s="145" t="e">
        <f>G30/F30*100</f>
        <v>#DIV/0!</v>
      </c>
      <c r="N30" s="145" t="e">
        <f>I30/H30*100</f>
        <v>#DIV/0!</v>
      </c>
    </row>
    <row r="31" spans="1:14" s="136" customFormat="1" ht="14.25" customHeight="1">
      <c r="A31" s="313"/>
      <c r="B31" s="146" t="s">
        <v>126</v>
      </c>
      <c r="C31" s="240"/>
      <c r="D31" s="240"/>
      <c r="E31" s="240"/>
      <c r="F31" s="240"/>
      <c r="G31" s="240"/>
      <c r="H31" s="240"/>
      <c r="I31" s="109"/>
      <c r="J31" s="147"/>
      <c r="K31" s="147"/>
      <c r="L31" s="148"/>
      <c r="M31" s="148"/>
      <c r="N31" s="148"/>
    </row>
    <row r="32" spans="1:14" s="136" customFormat="1" ht="22.5" customHeight="1">
      <c r="A32" s="314"/>
      <c r="B32" s="149" t="s">
        <v>287</v>
      </c>
      <c r="C32" s="214">
        <v>0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110">
        <v>0</v>
      </c>
      <c r="J32" s="150" t="e">
        <f aca="true" t="shared" si="6" ref="J32:K38">(D32/C32)*100</f>
        <v>#DIV/0!</v>
      </c>
      <c r="K32" s="150" t="e">
        <f t="shared" si="6"/>
        <v>#DIV/0!</v>
      </c>
      <c r="L32" s="151" t="e">
        <f aca="true" t="shared" si="7" ref="L32:L38">E32/D32*100</f>
        <v>#DIV/0!</v>
      </c>
      <c r="M32" s="151" t="e">
        <f aca="true" t="shared" si="8" ref="M32:M38">G32/F32*100</f>
        <v>#DIV/0!</v>
      </c>
      <c r="N32" s="151" t="e">
        <f aca="true" t="shared" si="9" ref="N32:N38">I32/H32*100</f>
        <v>#DIV/0!</v>
      </c>
    </row>
    <row r="33" spans="1:14" s="136" customFormat="1" ht="21" customHeight="1" thickBot="1">
      <c r="A33" s="316"/>
      <c r="B33" s="118" t="s">
        <v>288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41">
        <v>0</v>
      </c>
      <c r="J33" s="129" t="e">
        <f t="shared" si="6"/>
        <v>#DIV/0!</v>
      </c>
      <c r="K33" s="129" t="e">
        <f t="shared" si="6"/>
        <v>#DIV/0!</v>
      </c>
      <c r="L33" s="140" t="e">
        <f t="shared" si="7"/>
        <v>#DIV/0!</v>
      </c>
      <c r="M33" s="140" t="e">
        <f t="shared" si="8"/>
        <v>#DIV/0!</v>
      </c>
      <c r="N33" s="140" t="e">
        <f t="shared" si="9"/>
        <v>#DIV/0!</v>
      </c>
    </row>
    <row r="34" spans="1:14" s="136" customFormat="1" ht="17.25" customHeight="1" thickBot="1">
      <c r="A34" s="316"/>
      <c r="B34" s="120" t="s">
        <v>289</v>
      </c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  <c r="I34" s="241">
        <v>0</v>
      </c>
      <c r="J34" s="129" t="e">
        <f t="shared" si="6"/>
        <v>#DIV/0!</v>
      </c>
      <c r="K34" s="129" t="e">
        <f t="shared" si="6"/>
        <v>#DIV/0!</v>
      </c>
      <c r="L34" s="140" t="e">
        <f t="shared" si="7"/>
        <v>#DIV/0!</v>
      </c>
      <c r="M34" s="140" t="e">
        <f t="shared" si="8"/>
        <v>#DIV/0!</v>
      </c>
      <c r="N34" s="140" t="e">
        <f t="shared" si="9"/>
        <v>#DIV/0!</v>
      </c>
    </row>
    <row r="35" spans="1:14" s="136" customFormat="1" ht="22.5" customHeight="1" thickBot="1">
      <c r="A35" s="315"/>
      <c r="B35" s="120" t="s">
        <v>290</v>
      </c>
      <c r="C35" s="203">
        <v>0</v>
      </c>
      <c r="D35" s="203">
        <v>0</v>
      </c>
      <c r="E35" s="203">
        <v>0</v>
      </c>
      <c r="F35" s="203">
        <v>0</v>
      </c>
      <c r="G35" s="203">
        <v>0</v>
      </c>
      <c r="H35" s="203">
        <v>0</v>
      </c>
      <c r="I35" s="241">
        <v>0</v>
      </c>
      <c r="J35" s="129" t="e">
        <f t="shared" si="6"/>
        <v>#DIV/0!</v>
      </c>
      <c r="K35" s="129" t="e">
        <f t="shared" si="6"/>
        <v>#DIV/0!</v>
      </c>
      <c r="L35" s="140" t="e">
        <f t="shared" si="7"/>
        <v>#DIV/0!</v>
      </c>
      <c r="M35" s="140" t="e">
        <f t="shared" si="8"/>
        <v>#DIV/0!</v>
      </c>
      <c r="N35" s="140" t="e">
        <f t="shared" si="9"/>
        <v>#DIV/0!</v>
      </c>
    </row>
    <row r="36" spans="1:14" s="131" customFormat="1" ht="15" customHeight="1" thickBot="1">
      <c r="A36" s="128">
        <v>14</v>
      </c>
      <c r="B36" s="112" t="s">
        <v>273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238">
        <v>0</v>
      </c>
      <c r="J36" s="129" t="e">
        <f t="shared" si="6"/>
        <v>#DIV/0!</v>
      </c>
      <c r="K36" s="129" t="e">
        <f t="shared" si="6"/>
        <v>#DIV/0!</v>
      </c>
      <c r="L36" s="130" t="e">
        <f t="shared" si="7"/>
        <v>#DIV/0!</v>
      </c>
      <c r="M36" s="130" t="e">
        <f t="shared" si="8"/>
        <v>#DIV/0!</v>
      </c>
      <c r="N36" s="130" t="e">
        <f t="shared" si="9"/>
        <v>#DIV/0!</v>
      </c>
    </row>
    <row r="37" spans="1:14" s="131" customFormat="1" ht="17.25" customHeight="1" thickBot="1">
      <c r="A37" s="128">
        <v>15</v>
      </c>
      <c r="B37" s="111" t="s">
        <v>142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238">
        <v>0</v>
      </c>
      <c r="J37" s="129" t="e">
        <f t="shared" si="6"/>
        <v>#DIV/0!</v>
      </c>
      <c r="K37" s="129" t="e">
        <f t="shared" si="6"/>
        <v>#DIV/0!</v>
      </c>
      <c r="L37" s="130" t="e">
        <f t="shared" si="7"/>
        <v>#DIV/0!</v>
      </c>
      <c r="M37" s="130" t="e">
        <f t="shared" si="8"/>
        <v>#DIV/0!</v>
      </c>
      <c r="N37" s="130" t="e">
        <f t="shared" si="9"/>
        <v>#DIV/0!</v>
      </c>
    </row>
    <row r="38" spans="1:14" s="131" customFormat="1" ht="12" thickBot="1">
      <c r="A38" s="152"/>
      <c r="B38" s="153" t="s">
        <v>75</v>
      </c>
      <c r="C38" s="242">
        <f>C5+C6+C7+C11+C22+C23+C24+C25+C26+C27+C28+C29+C30+C36+C37</f>
        <v>0</v>
      </c>
      <c r="D38" s="242">
        <f aca="true" t="shared" si="10" ref="D38:I38">D5+D6+D7+D11+D22+D23+D24+D25+D26+D27+D28+D29+D30+D36+D37</f>
        <v>0</v>
      </c>
      <c r="E38" s="242">
        <f t="shared" si="10"/>
        <v>0</v>
      </c>
      <c r="F38" s="242">
        <f t="shared" si="10"/>
        <v>0</v>
      </c>
      <c r="G38" s="242">
        <f t="shared" si="10"/>
        <v>0</v>
      </c>
      <c r="H38" s="242">
        <f t="shared" si="10"/>
        <v>0</v>
      </c>
      <c r="I38" s="242">
        <f t="shared" si="10"/>
        <v>0</v>
      </c>
      <c r="J38" s="129" t="e">
        <f t="shared" si="6"/>
        <v>#DIV/0!</v>
      </c>
      <c r="K38" s="129" t="e">
        <f t="shared" si="6"/>
        <v>#DIV/0!</v>
      </c>
      <c r="L38" s="130" t="e">
        <f t="shared" si="7"/>
        <v>#DIV/0!</v>
      </c>
      <c r="M38" s="130" t="e">
        <f t="shared" si="8"/>
        <v>#DIV/0!</v>
      </c>
      <c r="N38" s="130" t="e">
        <f t="shared" si="9"/>
        <v>#DIV/0!</v>
      </c>
    </row>
  </sheetData>
  <sheetProtection/>
  <mergeCells count="13">
    <mergeCell ref="A8:A10"/>
    <mergeCell ref="A31:A35"/>
    <mergeCell ref="A12:A21"/>
    <mergeCell ref="B2:B4"/>
    <mergeCell ref="C2:E3"/>
    <mergeCell ref="F2:I2"/>
    <mergeCell ref="J2:J3"/>
    <mergeCell ref="K2:K3"/>
    <mergeCell ref="B1:N1"/>
    <mergeCell ref="L2:N3"/>
    <mergeCell ref="A3:A4"/>
    <mergeCell ref="F3:G3"/>
    <mergeCell ref="H3:I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25">
      <selection activeCell="B29" sqref="B29:C29"/>
    </sheetView>
  </sheetViews>
  <sheetFormatPr defaultColWidth="9.140625" defaultRowHeight="15"/>
  <cols>
    <col min="1" max="1" width="4.00390625" style="104" customWidth="1"/>
    <col min="2" max="2" width="37.57421875" style="104" customWidth="1"/>
    <col min="3" max="3" width="10.140625" style="104" customWidth="1"/>
    <col min="4" max="4" width="12.00390625" style="104" customWidth="1"/>
    <col min="5" max="5" width="10.140625" style="161" customWidth="1"/>
    <col min="6" max="6" width="12.00390625" style="104" customWidth="1"/>
    <col min="7" max="9" width="10.140625" style="161" customWidth="1"/>
    <col min="10" max="10" width="12.28125" style="154" customWidth="1"/>
    <col min="11" max="11" width="11.57421875" style="154" customWidth="1"/>
    <col min="12" max="12" width="9.8515625" style="154" customWidth="1"/>
    <col min="13" max="13" width="13.28125" style="154" customWidth="1"/>
    <col min="14" max="14" width="10.8515625" style="154" customWidth="1"/>
    <col min="15" max="15" width="11.140625" style="154" customWidth="1"/>
    <col min="16" max="16384" width="9.140625" style="104" customWidth="1"/>
  </cols>
  <sheetData>
    <row r="1" spans="2:15" ht="64.5" customHeight="1" thickBot="1">
      <c r="B1" s="292" t="s">
        <v>291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252" customFormat="1" ht="24" customHeight="1" thickBot="1">
      <c r="A2" s="337"/>
      <c r="B2" s="340" t="s">
        <v>115</v>
      </c>
      <c r="C2" s="342" t="s">
        <v>292</v>
      </c>
      <c r="D2" s="343"/>
      <c r="E2" s="343"/>
      <c r="F2" s="343"/>
      <c r="G2" s="343"/>
      <c r="H2" s="343"/>
      <c r="I2" s="344"/>
      <c r="J2" s="345" t="s">
        <v>118</v>
      </c>
      <c r="K2" s="346"/>
      <c r="L2" s="347"/>
      <c r="M2" s="327" t="s">
        <v>119</v>
      </c>
      <c r="N2" s="328"/>
      <c r="O2" s="329"/>
    </row>
    <row r="3" spans="1:15" s="252" customFormat="1" ht="14.25" customHeight="1" thickBot="1">
      <c r="A3" s="338"/>
      <c r="B3" s="340"/>
      <c r="C3" s="325" t="s">
        <v>120</v>
      </c>
      <c r="D3" s="333" t="s">
        <v>293</v>
      </c>
      <c r="E3" s="333"/>
      <c r="F3" s="333" t="s">
        <v>277</v>
      </c>
      <c r="G3" s="333"/>
      <c r="H3" s="334" t="s">
        <v>278</v>
      </c>
      <c r="I3" s="334"/>
      <c r="J3" s="330"/>
      <c r="K3" s="331"/>
      <c r="L3" s="332"/>
      <c r="M3" s="330"/>
      <c r="N3" s="331"/>
      <c r="O3" s="332"/>
    </row>
    <row r="4" spans="1:15" s="252" customFormat="1" ht="33.75">
      <c r="A4" s="339"/>
      <c r="B4" s="341"/>
      <c r="C4" s="325"/>
      <c r="D4" s="248" t="s">
        <v>121</v>
      </c>
      <c r="E4" s="249" t="s">
        <v>122</v>
      </c>
      <c r="F4" s="248" t="s">
        <v>121</v>
      </c>
      <c r="G4" s="249" t="s">
        <v>122</v>
      </c>
      <c r="H4" s="249" t="s">
        <v>121</v>
      </c>
      <c r="I4" s="249" t="s">
        <v>122</v>
      </c>
      <c r="J4" s="250" t="s">
        <v>294</v>
      </c>
      <c r="K4" s="250" t="s">
        <v>277</v>
      </c>
      <c r="L4" s="251" t="s">
        <v>278</v>
      </c>
      <c r="M4" s="250" t="s">
        <v>294</v>
      </c>
      <c r="N4" s="250" t="s">
        <v>277</v>
      </c>
      <c r="O4" s="250" t="s">
        <v>278</v>
      </c>
    </row>
    <row r="5" spans="1:15" s="131" customFormat="1" ht="23.25" customHeight="1">
      <c r="A5" s="155">
        <v>1</v>
      </c>
      <c r="B5" s="179" t="s">
        <v>125</v>
      </c>
      <c r="C5" s="229">
        <v>0</v>
      </c>
      <c r="D5" s="229">
        <v>0</v>
      </c>
      <c r="E5" s="243">
        <v>0</v>
      </c>
      <c r="F5" s="229">
        <v>0</v>
      </c>
      <c r="G5" s="243">
        <v>0</v>
      </c>
      <c r="H5" s="243">
        <v>0</v>
      </c>
      <c r="I5" s="243">
        <v>0</v>
      </c>
      <c r="J5" s="130" t="e">
        <f>D5/C5*100</f>
        <v>#DIV/0!</v>
      </c>
      <c r="K5" s="130" t="e">
        <f>F5/C5*100</f>
        <v>#DIV/0!</v>
      </c>
      <c r="L5" s="130" t="e">
        <f>H5/C5*100</f>
        <v>#DIV/0!</v>
      </c>
      <c r="M5" s="130" t="e">
        <f>E5/D5*100</f>
        <v>#DIV/0!</v>
      </c>
      <c r="N5" s="130" t="e">
        <f>G5/F5*100</f>
        <v>#DIV/0!</v>
      </c>
      <c r="O5" s="130" t="e">
        <f>I5/H5*100</f>
        <v>#DIV/0!</v>
      </c>
    </row>
    <row r="6" spans="1:15" s="136" customFormat="1" ht="28.5" customHeight="1">
      <c r="A6" s="317"/>
      <c r="B6" s="180" t="s">
        <v>295</v>
      </c>
      <c r="C6" s="203">
        <v>0</v>
      </c>
      <c r="D6" s="203">
        <v>0</v>
      </c>
      <c r="E6" s="244">
        <v>0</v>
      </c>
      <c r="F6" s="203">
        <v>0</v>
      </c>
      <c r="G6" s="244">
        <v>0</v>
      </c>
      <c r="H6" s="244">
        <v>0</v>
      </c>
      <c r="I6" s="244">
        <v>0</v>
      </c>
      <c r="J6" s="130" t="e">
        <f aca="true" t="shared" si="0" ref="J6:J23">D6/C6*100</f>
        <v>#DIV/0!</v>
      </c>
      <c r="K6" s="130" t="e">
        <f aca="true" t="shared" si="1" ref="K6:K23">F6/C6*100</f>
        <v>#DIV/0!</v>
      </c>
      <c r="L6" s="130" t="e">
        <f aca="true" t="shared" si="2" ref="L6:L23">H6/C6*100</f>
        <v>#DIV/0!</v>
      </c>
      <c r="M6" s="130" t="e">
        <f aca="true" t="shared" si="3" ref="M6:M23">E6/D6*100</f>
        <v>#DIV/0!</v>
      </c>
      <c r="N6" s="130" t="e">
        <f aca="true" t="shared" si="4" ref="N6:N23">G6/F6*100</f>
        <v>#DIV/0!</v>
      </c>
      <c r="O6" s="130" t="e">
        <f aca="true" t="shared" si="5" ref="O6:O23">I6/H6*100</f>
        <v>#DIV/0!</v>
      </c>
    </row>
    <row r="7" spans="1:15" s="136" customFormat="1" ht="18" customHeight="1">
      <c r="A7" s="315"/>
      <c r="B7" s="180" t="s">
        <v>296</v>
      </c>
      <c r="C7" s="236">
        <v>0</v>
      </c>
      <c r="D7" s="236">
        <v>0</v>
      </c>
      <c r="E7" s="245">
        <v>0</v>
      </c>
      <c r="F7" s="236">
        <v>0</v>
      </c>
      <c r="G7" s="245">
        <v>0</v>
      </c>
      <c r="H7" s="245">
        <v>0</v>
      </c>
      <c r="I7" s="245">
        <v>0</v>
      </c>
      <c r="J7" s="130" t="e">
        <f t="shared" si="0"/>
        <v>#DIV/0!</v>
      </c>
      <c r="K7" s="130" t="e">
        <f t="shared" si="1"/>
        <v>#DIV/0!</v>
      </c>
      <c r="L7" s="130" t="e">
        <f t="shared" si="2"/>
        <v>#DIV/0!</v>
      </c>
      <c r="M7" s="130" t="e">
        <f t="shared" si="3"/>
        <v>#DIV/0!</v>
      </c>
      <c r="N7" s="130" t="e">
        <f t="shared" si="4"/>
        <v>#DIV/0!</v>
      </c>
      <c r="O7" s="130" t="e">
        <f t="shared" si="5"/>
        <v>#DIV/0!</v>
      </c>
    </row>
    <row r="8" spans="1:15" s="131" customFormat="1" ht="33" customHeight="1">
      <c r="A8" s="155">
        <v>2</v>
      </c>
      <c r="B8" s="181" t="s">
        <v>297</v>
      </c>
      <c r="C8" s="229">
        <v>0</v>
      </c>
      <c r="D8" s="229">
        <v>0</v>
      </c>
      <c r="E8" s="243">
        <v>0</v>
      </c>
      <c r="F8" s="229">
        <v>0</v>
      </c>
      <c r="G8" s="243">
        <v>0</v>
      </c>
      <c r="H8" s="243">
        <v>0</v>
      </c>
      <c r="I8" s="243">
        <v>0</v>
      </c>
      <c r="J8" s="130" t="e">
        <f t="shared" si="0"/>
        <v>#DIV/0!</v>
      </c>
      <c r="K8" s="130" t="e">
        <f t="shared" si="1"/>
        <v>#DIV/0!</v>
      </c>
      <c r="L8" s="130" t="e">
        <f t="shared" si="2"/>
        <v>#DIV/0!</v>
      </c>
      <c r="M8" s="130" t="e">
        <f t="shared" si="3"/>
        <v>#DIV/0!</v>
      </c>
      <c r="N8" s="130" t="e">
        <f t="shared" si="4"/>
        <v>#DIV/0!</v>
      </c>
      <c r="O8" s="130" t="e">
        <f t="shared" si="5"/>
        <v>#DIV/0!</v>
      </c>
    </row>
    <row r="9" spans="1:15" s="131" customFormat="1" ht="28.5" customHeight="1">
      <c r="A9" s="155">
        <v>3</v>
      </c>
      <c r="B9" s="181" t="s">
        <v>298</v>
      </c>
      <c r="C9" s="229">
        <v>0</v>
      </c>
      <c r="D9" s="229">
        <v>0</v>
      </c>
      <c r="E9" s="243">
        <v>0</v>
      </c>
      <c r="F9" s="229">
        <v>0</v>
      </c>
      <c r="G9" s="243">
        <v>0</v>
      </c>
      <c r="H9" s="243">
        <v>0</v>
      </c>
      <c r="I9" s="243">
        <v>0</v>
      </c>
      <c r="J9" s="130" t="e">
        <f t="shared" si="0"/>
        <v>#DIV/0!</v>
      </c>
      <c r="K9" s="130" t="e">
        <f t="shared" si="1"/>
        <v>#DIV/0!</v>
      </c>
      <c r="L9" s="130" t="e">
        <f t="shared" si="2"/>
        <v>#DIV/0!</v>
      </c>
      <c r="M9" s="130" t="e">
        <f t="shared" si="3"/>
        <v>#DIV/0!</v>
      </c>
      <c r="N9" s="130" t="e">
        <f t="shared" si="4"/>
        <v>#DIV/0!</v>
      </c>
      <c r="O9" s="130" t="e">
        <f t="shared" si="5"/>
        <v>#DIV/0!</v>
      </c>
    </row>
    <row r="10" spans="1:15" s="131" customFormat="1" ht="13.5" customHeight="1">
      <c r="A10" s="155">
        <v>4</v>
      </c>
      <c r="B10" s="181" t="s">
        <v>299</v>
      </c>
      <c r="C10" s="229">
        <v>0</v>
      </c>
      <c r="D10" s="229">
        <v>0</v>
      </c>
      <c r="E10" s="243">
        <v>0</v>
      </c>
      <c r="F10" s="229">
        <v>0</v>
      </c>
      <c r="G10" s="243">
        <v>0</v>
      </c>
      <c r="H10" s="243">
        <v>0</v>
      </c>
      <c r="I10" s="243">
        <v>0</v>
      </c>
      <c r="J10" s="130" t="e">
        <f t="shared" si="0"/>
        <v>#DIV/0!</v>
      </c>
      <c r="K10" s="130" t="e">
        <f t="shared" si="1"/>
        <v>#DIV/0!</v>
      </c>
      <c r="L10" s="130" t="e">
        <f t="shared" si="2"/>
        <v>#DIV/0!</v>
      </c>
      <c r="M10" s="130" t="e">
        <f t="shared" si="3"/>
        <v>#DIV/0!</v>
      </c>
      <c r="N10" s="130" t="e">
        <f t="shared" si="4"/>
        <v>#DIV/0!</v>
      </c>
      <c r="O10" s="130" t="e">
        <f t="shared" si="5"/>
        <v>#DIV/0!</v>
      </c>
    </row>
    <row r="11" spans="1:15" s="136" customFormat="1" ht="30" customHeight="1">
      <c r="A11" s="317"/>
      <c r="B11" s="182" t="s">
        <v>300</v>
      </c>
      <c r="C11" s="236">
        <v>0</v>
      </c>
      <c r="D11" s="236">
        <v>0</v>
      </c>
      <c r="E11" s="245">
        <v>0</v>
      </c>
      <c r="F11" s="236">
        <v>0</v>
      </c>
      <c r="G11" s="245">
        <v>0</v>
      </c>
      <c r="H11" s="245">
        <v>0</v>
      </c>
      <c r="I11" s="245">
        <v>0</v>
      </c>
      <c r="J11" s="130" t="e">
        <f t="shared" si="0"/>
        <v>#DIV/0!</v>
      </c>
      <c r="K11" s="130" t="e">
        <f t="shared" si="1"/>
        <v>#DIV/0!</v>
      </c>
      <c r="L11" s="130" t="e">
        <f t="shared" si="2"/>
        <v>#DIV/0!</v>
      </c>
      <c r="M11" s="130" t="e">
        <f t="shared" si="3"/>
        <v>#DIV/0!</v>
      </c>
      <c r="N11" s="130" t="e">
        <f t="shared" si="4"/>
        <v>#DIV/0!</v>
      </c>
      <c r="O11" s="130" t="e">
        <f t="shared" si="5"/>
        <v>#DIV/0!</v>
      </c>
    </row>
    <row r="12" spans="1:15" s="136" customFormat="1" ht="13.5" customHeight="1">
      <c r="A12" s="316"/>
      <c r="B12" s="183" t="s">
        <v>301</v>
      </c>
      <c r="C12" s="236">
        <v>0</v>
      </c>
      <c r="D12" s="236">
        <v>0</v>
      </c>
      <c r="E12" s="245">
        <v>0</v>
      </c>
      <c r="F12" s="236">
        <v>0</v>
      </c>
      <c r="G12" s="245">
        <v>0</v>
      </c>
      <c r="H12" s="245">
        <v>0</v>
      </c>
      <c r="I12" s="245">
        <v>0</v>
      </c>
      <c r="J12" s="130" t="e">
        <f t="shared" si="0"/>
        <v>#DIV/0!</v>
      </c>
      <c r="K12" s="130" t="e">
        <f t="shared" si="1"/>
        <v>#DIV/0!</v>
      </c>
      <c r="L12" s="130" t="e">
        <f t="shared" si="2"/>
        <v>#DIV/0!</v>
      </c>
      <c r="M12" s="130" t="e">
        <f t="shared" si="3"/>
        <v>#DIV/0!</v>
      </c>
      <c r="N12" s="130" t="e">
        <f t="shared" si="4"/>
        <v>#DIV/0!</v>
      </c>
      <c r="O12" s="130" t="e">
        <f t="shared" si="5"/>
        <v>#DIV/0!</v>
      </c>
    </row>
    <row r="13" spans="1:15" s="136" customFormat="1" ht="21.75" customHeight="1">
      <c r="A13" s="316"/>
      <c r="B13" s="183" t="s">
        <v>302</v>
      </c>
      <c r="C13" s="236">
        <v>0</v>
      </c>
      <c r="D13" s="236">
        <v>0</v>
      </c>
      <c r="E13" s="245">
        <v>0</v>
      </c>
      <c r="F13" s="236">
        <v>0</v>
      </c>
      <c r="G13" s="245">
        <v>0</v>
      </c>
      <c r="H13" s="245">
        <v>0</v>
      </c>
      <c r="I13" s="245">
        <v>0</v>
      </c>
      <c r="J13" s="130" t="e">
        <f t="shared" si="0"/>
        <v>#DIV/0!</v>
      </c>
      <c r="K13" s="130" t="e">
        <f t="shared" si="1"/>
        <v>#DIV/0!</v>
      </c>
      <c r="L13" s="130" t="e">
        <f t="shared" si="2"/>
        <v>#DIV/0!</v>
      </c>
      <c r="M13" s="130" t="e">
        <f t="shared" si="3"/>
        <v>#DIV/0!</v>
      </c>
      <c r="N13" s="130" t="e">
        <f t="shared" si="4"/>
        <v>#DIV/0!</v>
      </c>
      <c r="O13" s="130" t="e">
        <f t="shared" si="5"/>
        <v>#DIV/0!</v>
      </c>
    </row>
    <row r="14" spans="1:15" s="136" customFormat="1" ht="16.5" customHeight="1">
      <c r="A14" s="315"/>
      <c r="B14" s="183" t="s">
        <v>303</v>
      </c>
      <c r="C14" s="236">
        <v>0</v>
      </c>
      <c r="D14" s="236">
        <v>0</v>
      </c>
      <c r="E14" s="245">
        <v>0</v>
      </c>
      <c r="F14" s="236">
        <v>0</v>
      </c>
      <c r="G14" s="245">
        <v>0</v>
      </c>
      <c r="H14" s="245">
        <v>0</v>
      </c>
      <c r="I14" s="245">
        <v>0</v>
      </c>
      <c r="J14" s="130" t="e">
        <f t="shared" si="0"/>
        <v>#DIV/0!</v>
      </c>
      <c r="K14" s="130" t="e">
        <f t="shared" si="1"/>
        <v>#DIV/0!</v>
      </c>
      <c r="L14" s="130" t="e">
        <f t="shared" si="2"/>
        <v>#DIV/0!</v>
      </c>
      <c r="M14" s="130" t="e">
        <f t="shared" si="3"/>
        <v>#DIV/0!</v>
      </c>
      <c r="N14" s="130" t="e">
        <f t="shared" si="4"/>
        <v>#DIV/0!</v>
      </c>
      <c r="O14" s="130" t="e">
        <f t="shared" si="5"/>
        <v>#DIV/0!</v>
      </c>
    </row>
    <row r="15" spans="1:15" s="131" customFormat="1" ht="26.25" customHeight="1">
      <c r="A15" s="155">
        <v>5</v>
      </c>
      <c r="B15" s="181" t="s">
        <v>304</v>
      </c>
      <c r="C15" s="229">
        <v>0</v>
      </c>
      <c r="D15" s="229">
        <v>0</v>
      </c>
      <c r="E15" s="243">
        <v>0</v>
      </c>
      <c r="F15" s="229">
        <v>0</v>
      </c>
      <c r="G15" s="243">
        <v>0</v>
      </c>
      <c r="H15" s="243">
        <v>0</v>
      </c>
      <c r="I15" s="243">
        <v>0</v>
      </c>
      <c r="J15" s="130" t="e">
        <f t="shared" si="0"/>
        <v>#DIV/0!</v>
      </c>
      <c r="K15" s="130" t="e">
        <f t="shared" si="1"/>
        <v>#DIV/0!</v>
      </c>
      <c r="L15" s="130" t="e">
        <f t="shared" si="2"/>
        <v>#DIV/0!</v>
      </c>
      <c r="M15" s="130" t="e">
        <f t="shared" si="3"/>
        <v>#DIV/0!</v>
      </c>
      <c r="N15" s="130" t="e">
        <f t="shared" si="4"/>
        <v>#DIV/0!</v>
      </c>
      <c r="O15" s="130" t="e">
        <f t="shared" si="5"/>
        <v>#DIV/0!</v>
      </c>
    </row>
    <row r="16" spans="1:15" s="131" customFormat="1" ht="34.5" customHeight="1">
      <c r="A16" s="155">
        <v>6</v>
      </c>
      <c r="B16" s="181" t="s">
        <v>305</v>
      </c>
      <c r="C16" s="229">
        <v>0</v>
      </c>
      <c r="D16" s="229">
        <v>0</v>
      </c>
      <c r="E16" s="243">
        <v>0</v>
      </c>
      <c r="F16" s="229">
        <v>0</v>
      </c>
      <c r="G16" s="243">
        <v>0</v>
      </c>
      <c r="H16" s="243">
        <v>0</v>
      </c>
      <c r="I16" s="243">
        <v>0</v>
      </c>
      <c r="J16" s="130" t="e">
        <f t="shared" si="0"/>
        <v>#DIV/0!</v>
      </c>
      <c r="K16" s="130" t="e">
        <f t="shared" si="1"/>
        <v>#DIV/0!</v>
      </c>
      <c r="L16" s="130" t="e">
        <f t="shared" si="2"/>
        <v>#DIV/0!</v>
      </c>
      <c r="M16" s="130" t="e">
        <f t="shared" si="3"/>
        <v>#DIV/0!</v>
      </c>
      <c r="N16" s="130" t="e">
        <f t="shared" si="4"/>
        <v>#DIV/0!</v>
      </c>
      <c r="O16" s="130" t="e">
        <f t="shared" si="5"/>
        <v>#DIV/0!</v>
      </c>
    </row>
    <row r="17" spans="1:15" s="136" customFormat="1" ht="27" customHeight="1">
      <c r="A17" s="317"/>
      <c r="B17" s="184" t="s">
        <v>306</v>
      </c>
      <c r="C17" s="236">
        <v>0</v>
      </c>
      <c r="D17" s="236">
        <v>0</v>
      </c>
      <c r="E17" s="245">
        <v>0</v>
      </c>
      <c r="F17" s="236">
        <v>0</v>
      </c>
      <c r="G17" s="245">
        <v>0</v>
      </c>
      <c r="H17" s="245">
        <v>0</v>
      </c>
      <c r="I17" s="245">
        <v>0</v>
      </c>
      <c r="J17" s="130" t="e">
        <f t="shared" si="0"/>
        <v>#DIV/0!</v>
      </c>
      <c r="K17" s="130" t="e">
        <f t="shared" si="1"/>
        <v>#DIV/0!</v>
      </c>
      <c r="L17" s="130" t="e">
        <f t="shared" si="2"/>
        <v>#DIV/0!</v>
      </c>
      <c r="M17" s="130" t="e">
        <f t="shared" si="3"/>
        <v>#DIV/0!</v>
      </c>
      <c r="N17" s="130" t="e">
        <f t="shared" si="4"/>
        <v>#DIV/0!</v>
      </c>
      <c r="O17" s="130" t="e">
        <f t="shared" si="5"/>
        <v>#DIV/0!</v>
      </c>
    </row>
    <row r="18" spans="1:15" s="136" customFormat="1" ht="16.5" customHeight="1">
      <c r="A18" s="316"/>
      <c r="B18" s="183" t="s">
        <v>307</v>
      </c>
      <c r="C18" s="236">
        <v>0</v>
      </c>
      <c r="D18" s="236">
        <v>0</v>
      </c>
      <c r="E18" s="245">
        <v>0</v>
      </c>
      <c r="F18" s="236">
        <v>0</v>
      </c>
      <c r="G18" s="245">
        <v>0</v>
      </c>
      <c r="H18" s="245">
        <v>0</v>
      </c>
      <c r="I18" s="245">
        <v>0</v>
      </c>
      <c r="J18" s="130" t="e">
        <f t="shared" si="0"/>
        <v>#DIV/0!</v>
      </c>
      <c r="K18" s="130" t="e">
        <f t="shared" si="1"/>
        <v>#DIV/0!</v>
      </c>
      <c r="L18" s="130" t="e">
        <f t="shared" si="2"/>
        <v>#DIV/0!</v>
      </c>
      <c r="M18" s="130" t="e">
        <f t="shared" si="3"/>
        <v>#DIV/0!</v>
      </c>
      <c r="N18" s="130" t="e">
        <f t="shared" si="4"/>
        <v>#DIV/0!</v>
      </c>
      <c r="O18" s="130" t="e">
        <f t="shared" si="5"/>
        <v>#DIV/0!</v>
      </c>
    </row>
    <row r="19" spans="1:15" s="136" customFormat="1" ht="13.5" customHeight="1">
      <c r="A19" s="315"/>
      <c r="B19" s="183" t="s">
        <v>308</v>
      </c>
      <c r="C19" s="236">
        <v>0</v>
      </c>
      <c r="D19" s="236">
        <v>0</v>
      </c>
      <c r="E19" s="245">
        <v>0</v>
      </c>
      <c r="F19" s="236">
        <v>0</v>
      </c>
      <c r="G19" s="245">
        <v>0</v>
      </c>
      <c r="H19" s="245">
        <v>0</v>
      </c>
      <c r="I19" s="245">
        <v>0</v>
      </c>
      <c r="J19" s="130" t="e">
        <f t="shared" si="0"/>
        <v>#DIV/0!</v>
      </c>
      <c r="K19" s="130" t="e">
        <f t="shared" si="1"/>
        <v>#DIV/0!</v>
      </c>
      <c r="L19" s="130" t="e">
        <f t="shared" si="2"/>
        <v>#DIV/0!</v>
      </c>
      <c r="M19" s="130" t="e">
        <f t="shared" si="3"/>
        <v>#DIV/0!</v>
      </c>
      <c r="N19" s="130" t="e">
        <f t="shared" si="4"/>
        <v>#DIV/0!</v>
      </c>
      <c r="O19" s="130" t="e">
        <f t="shared" si="5"/>
        <v>#DIV/0!</v>
      </c>
    </row>
    <row r="20" spans="1:15" s="141" customFormat="1" ht="19.5" customHeight="1">
      <c r="A20" s="156">
        <v>7</v>
      </c>
      <c r="B20" s="185" t="s">
        <v>309</v>
      </c>
      <c r="C20" s="246">
        <v>0</v>
      </c>
      <c r="D20" s="246">
        <v>0</v>
      </c>
      <c r="E20" s="247">
        <v>0</v>
      </c>
      <c r="F20" s="246">
        <v>0</v>
      </c>
      <c r="G20" s="247">
        <v>0</v>
      </c>
      <c r="H20" s="247">
        <v>0</v>
      </c>
      <c r="I20" s="247">
        <v>0</v>
      </c>
      <c r="J20" s="157" t="e">
        <f t="shared" si="0"/>
        <v>#DIV/0!</v>
      </c>
      <c r="K20" s="157" t="e">
        <f t="shared" si="1"/>
        <v>#DIV/0!</v>
      </c>
      <c r="L20" s="157" t="e">
        <f t="shared" si="2"/>
        <v>#DIV/0!</v>
      </c>
      <c r="M20" s="157" t="e">
        <f t="shared" si="3"/>
        <v>#DIV/0!</v>
      </c>
      <c r="N20" s="157" t="e">
        <f t="shared" si="4"/>
        <v>#DIV/0!</v>
      </c>
      <c r="O20" s="157" t="e">
        <f t="shared" si="5"/>
        <v>#DIV/0!</v>
      </c>
    </row>
    <row r="21" spans="1:15" s="141" customFormat="1" ht="11.25">
      <c r="A21" s="156">
        <v>8</v>
      </c>
      <c r="B21" s="185" t="s">
        <v>310</v>
      </c>
      <c r="C21" s="246">
        <v>0</v>
      </c>
      <c r="D21" s="246">
        <v>0</v>
      </c>
      <c r="E21" s="247">
        <v>0</v>
      </c>
      <c r="F21" s="246">
        <v>0</v>
      </c>
      <c r="G21" s="247">
        <v>0</v>
      </c>
      <c r="H21" s="247">
        <v>0</v>
      </c>
      <c r="I21" s="247">
        <v>0</v>
      </c>
      <c r="J21" s="157" t="e">
        <f t="shared" si="0"/>
        <v>#DIV/0!</v>
      </c>
      <c r="K21" s="157" t="e">
        <f t="shared" si="1"/>
        <v>#DIV/0!</v>
      </c>
      <c r="L21" s="157" t="e">
        <f t="shared" si="2"/>
        <v>#DIV/0!</v>
      </c>
      <c r="M21" s="157" t="e">
        <f t="shared" si="3"/>
        <v>#DIV/0!</v>
      </c>
      <c r="N21" s="157" t="e">
        <f t="shared" si="4"/>
        <v>#DIV/0!</v>
      </c>
      <c r="O21" s="157" t="e">
        <f t="shared" si="5"/>
        <v>#DIV/0!</v>
      </c>
    </row>
    <row r="22" spans="1:15" s="141" customFormat="1" ht="11.25">
      <c r="A22" s="156">
        <v>9</v>
      </c>
      <c r="B22" s="186" t="s">
        <v>142</v>
      </c>
      <c r="C22" s="246">
        <v>0</v>
      </c>
      <c r="D22" s="246">
        <v>0</v>
      </c>
      <c r="E22" s="247">
        <v>0</v>
      </c>
      <c r="F22" s="246">
        <v>0</v>
      </c>
      <c r="G22" s="247">
        <v>0</v>
      </c>
      <c r="H22" s="247">
        <v>0</v>
      </c>
      <c r="I22" s="247">
        <v>0</v>
      </c>
      <c r="J22" s="157" t="e">
        <f t="shared" si="0"/>
        <v>#DIV/0!</v>
      </c>
      <c r="K22" s="157" t="e">
        <f t="shared" si="1"/>
        <v>#DIV/0!</v>
      </c>
      <c r="L22" s="157" t="e">
        <f t="shared" si="2"/>
        <v>#DIV/0!</v>
      </c>
      <c r="M22" s="157" t="e">
        <f t="shared" si="3"/>
        <v>#DIV/0!</v>
      </c>
      <c r="N22" s="157" t="e">
        <f t="shared" si="4"/>
        <v>#DIV/0!</v>
      </c>
      <c r="O22" s="157" t="e">
        <f t="shared" si="5"/>
        <v>#DIV/0!</v>
      </c>
    </row>
    <row r="23" spans="1:15" s="141" customFormat="1" ht="11.25">
      <c r="A23" s="156"/>
      <c r="B23" s="158" t="s">
        <v>75</v>
      </c>
      <c r="C23" s="158">
        <f>C5+C8+C9+C10+C15+C16+C20+C21+C22</f>
        <v>0</v>
      </c>
      <c r="D23" s="158">
        <f>D5+D8+D9+D10+D15+D16+G16+D20+D21+D22</f>
        <v>0</v>
      </c>
      <c r="E23" s="159">
        <f>E5+E8+E9+E10+E15+E16+H16+E20+E21+E22</f>
        <v>0</v>
      </c>
      <c r="F23" s="158">
        <f>F5+F8+F9+F10+F15+F16+I16+F20+F21+F22</f>
        <v>0</v>
      </c>
      <c r="G23" s="159">
        <f>G5+G8+G9+G10+G15+G16+G20+G21+G22</f>
        <v>0</v>
      </c>
      <c r="H23" s="159">
        <f>H5+H8+H9+H10+H15+H16+H20+H21+H22</f>
        <v>0</v>
      </c>
      <c r="I23" s="159">
        <f>I5+I8+I9+I10+I15+I16+I20+I21+I22</f>
        <v>0</v>
      </c>
      <c r="J23" s="160" t="e">
        <f t="shared" si="0"/>
        <v>#DIV/0!</v>
      </c>
      <c r="K23" s="160" t="e">
        <f t="shared" si="1"/>
        <v>#DIV/0!</v>
      </c>
      <c r="L23" s="160" t="e">
        <f t="shared" si="2"/>
        <v>#DIV/0!</v>
      </c>
      <c r="M23" s="160" t="e">
        <f t="shared" si="3"/>
        <v>#DIV/0!</v>
      </c>
      <c r="N23" s="160" t="e">
        <f t="shared" si="4"/>
        <v>#DIV/0!</v>
      </c>
      <c r="O23" s="160" t="e">
        <f t="shared" si="5"/>
        <v>#DIV/0!</v>
      </c>
    </row>
    <row r="29" spans="2:3" ht="15">
      <c r="B29" s="335"/>
      <c r="C29" s="335"/>
    </row>
    <row r="30" spans="2:3" ht="44.25" customHeight="1">
      <c r="B30" s="336"/>
      <c r="C30" s="336"/>
    </row>
  </sheetData>
  <sheetProtection/>
  <mergeCells count="15">
    <mergeCell ref="B30:C30"/>
    <mergeCell ref="B1:O1"/>
    <mergeCell ref="A2:A4"/>
    <mergeCell ref="A6:A7"/>
    <mergeCell ref="A11:A14"/>
    <mergeCell ref="A17:A19"/>
    <mergeCell ref="B2:B4"/>
    <mergeCell ref="C2:I2"/>
    <mergeCell ref="J2:L3"/>
    <mergeCell ref="M2:O3"/>
    <mergeCell ref="C3:C4"/>
    <mergeCell ref="D3:E3"/>
    <mergeCell ref="F3:G3"/>
    <mergeCell ref="H3:I3"/>
    <mergeCell ref="B29:C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18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421875" style="0" customWidth="1"/>
    <col min="7" max="7" width="10.140625" style="0" bestFit="1" customWidth="1"/>
    <col min="9" max="9" width="10.140625" style="0" bestFit="1" customWidth="1"/>
    <col min="13" max="13" width="9.421875" style="0" bestFit="1" customWidth="1"/>
  </cols>
  <sheetData>
    <row r="1" spans="2:15" ht="15">
      <c r="B1" s="257" t="s">
        <v>201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ht="15.75" thickBot="1"/>
    <row r="3" spans="2:15" ht="15.75" thickBot="1">
      <c r="B3" s="262" t="s">
        <v>78</v>
      </c>
      <c r="C3" s="262"/>
      <c r="D3" s="262" t="s">
        <v>206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2:15" ht="27.75" customHeight="1" thickBot="1">
      <c r="B4" s="262"/>
      <c r="C4" s="262"/>
      <c r="D4" s="262" t="s">
        <v>143</v>
      </c>
      <c r="E4" s="262"/>
      <c r="F4" s="262" t="s">
        <v>144</v>
      </c>
      <c r="G4" s="262"/>
      <c r="H4" s="262" t="s">
        <v>145</v>
      </c>
      <c r="I4" s="262"/>
      <c r="J4" s="262" t="s">
        <v>146</v>
      </c>
      <c r="K4" s="262"/>
      <c r="L4" s="262" t="s">
        <v>147</v>
      </c>
      <c r="M4" s="262"/>
      <c r="N4" s="262" t="s">
        <v>148</v>
      </c>
      <c r="O4" s="262"/>
    </row>
    <row r="5" spans="2:15" ht="24.75" thickBot="1">
      <c r="B5" s="262"/>
      <c r="C5" s="262"/>
      <c r="D5" s="68" t="s">
        <v>149</v>
      </c>
      <c r="E5" s="71" t="s">
        <v>205</v>
      </c>
      <c r="F5" s="68" t="s">
        <v>149</v>
      </c>
      <c r="G5" s="71" t="s">
        <v>205</v>
      </c>
      <c r="H5" s="68" t="s">
        <v>149</v>
      </c>
      <c r="I5" s="71" t="s">
        <v>205</v>
      </c>
      <c r="J5" s="68" t="s">
        <v>149</v>
      </c>
      <c r="K5" s="71" t="s">
        <v>205</v>
      </c>
      <c r="L5" s="68" t="s">
        <v>149</v>
      </c>
      <c r="M5" s="71" t="s">
        <v>205</v>
      </c>
      <c r="N5" s="68" t="s">
        <v>149</v>
      </c>
      <c r="O5" s="71" t="s">
        <v>205</v>
      </c>
    </row>
    <row r="6" spans="2:15" ht="15.75" thickBot="1">
      <c r="B6" s="351" t="s">
        <v>94</v>
      </c>
      <c r="C6" s="351"/>
      <c r="D6" s="69">
        <v>0</v>
      </c>
      <c r="E6" s="70" t="e">
        <f>(D6/'Численность (чел)'!C4)*100000</f>
        <v>#DIV/0!</v>
      </c>
      <c r="F6" s="69">
        <v>0</v>
      </c>
      <c r="G6" s="70" t="e">
        <f>(F6/'Численность (чел)'!C4)*100000</f>
        <v>#DIV/0!</v>
      </c>
      <c r="H6" s="69">
        <v>0</v>
      </c>
      <c r="I6" s="70" t="e">
        <f>(H6/'Численность (чел)'!C4)*100000</f>
        <v>#DIV/0!</v>
      </c>
      <c r="J6" s="69">
        <v>0</v>
      </c>
      <c r="K6" s="70" t="e">
        <f>(J6/'Численность (чел)'!$C$4)*100000</f>
        <v>#DIV/0!</v>
      </c>
      <c r="L6" s="69">
        <v>0</v>
      </c>
      <c r="M6" s="70" t="e">
        <f>(L6/'Численность (чел)'!C4)*100000</f>
        <v>#DIV/0!</v>
      </c>
      <c r="N6" s="69">
        <v>0</v>
      </c>
      <c r="O6" s="70" t="e">
        <f>(N6/'Численность (чел)'!C4)*100000</f>
        <v>#DIV/0!</v>
      </c>
    </row>
    <row r="7" spans="2:15" ht="15.75" thickBot="1">
      <c r="B7" s="350" t="s">
        <v>2</v>
      </c>
      <c r="C7" s="350"/>
      <c r="D7" s="9">
        <v>0</v>
      </c>
      <c r="E7" s="47" t="e">
        <f>(D7/'Численность (чел)'!C5)*100000</f>
        <v>#DIV/0!</v>
      </c>
      <c r="F7" s="9">
        <v>0</v>
      </c>
      <c r="G7" s="47" t="e">
        <f>(F7/'Численность (чел)'!C5)*100000</f>
        <v>#DIV/0!</v>
      </c>
      <c r="H7" s="9">
        <v>0</v>
      </c>
      <c r="I7" s="47" t="e">
        <f>(H7/'Численность (чел)'!C5)*100000</f>
        <v>#DIV/0!</v>
      </c>
      <c r="J7" s="9">
        <v>0</v>
      </c>
      <c r="K7" s="47" t="e">
        <f>(J7/'Численность (чел)'!C5)*100000</f>
        <v>#DIV/0!</v>
      </c>
      <c r="L7" s="9">
        <v>0</v>
      </c>
      <c r="M7" s="47" t="e">
        <f>(L7/'Численность (чел)'!C5)*100000</f>
        <v>#DIV/0!</v>
      </c>
      <c r="N7" s="9">
        <f aca="true" t="shared" si="0" ref="N7:N16">D7+F7+L7</f>
        <v>0</v>
      </c>
      <c r="O7" s="47" t="e">
        <f>(N7/'Численность (чел)'!C5)*100000</f>
        <v>#DIV/0!</v>
      </c>
    </row>
    <row r="8" spans="2:15" ht="15.75" thickBot="1">
      <c r="B8" s="350" t="s">
        <v>3</v>
      </c>
      <c r="C8" s="350"/>
      <c r="D8" s="9">
        <v>0</v>
      </c>
      <c r="E8" s="47" t="e">
        <f>(D8/'Численность (чел)'!C6)*100000</f>
        <v>#DIV/0!</v>
      </c>
      <c r="F8" s="9">
        <v>0</v>
      </c>
      <c r="G8" s="47" t="e">
        <f>(F8/'Численность (чел)'!C6)*100000</f>
        <v>#DIV/0!</v>
      </c>
      <c r="H8" s="9">
        <v>0</v>
      </c>
      <c r="I8" s="47" t="e">
        <f>(H8/'Численность (чел)'!C6)*100000</f>
        <v>#DIV/0!</v>
      </c>
      <c r="J8" s="9">
        <v>0</v>
      </c>
      <c r="K8" s="47" t="e">
        <f>(J8/'Численность (чел)'!C6)*100000</f>
        <v>#DIV/0!</v>
      </c>
      <c r="L8" s="9">
        <v>0</v>
      </c>
      <c r="M8" s="47" t="e">
        <f>(L8/'Численность (чел)'!C6)*100000</f>
        <v>#DIV/0!</v>
      </c>
      <c r="N8" s="9">
        <f t="shared" si="0"/>
        <v>0</v>
      </c>
      <c r="O8" s="47" t="e">
        <f>(N8/'Численность (чел)'!C6)*100000</f>
        <v>#DIV/0!</v>
      </c>
    </row>
    <row r="9" spans="2:15" ht="15.75" thickBot="1">
      <c r="B9" s="350" t="s">
        <v>4</v>
      </c>
      <c r="C9" s="350"/>
      <c r="D9" s="9">
        <v>0</v>
      </c>
      <c r="E9" s="47" t="e">
        <f>(D9/'Численность (чел)'!C7)*100000</f>
        <v>#DIV/0!</v>
      </c>
      <c r="F9" s="9">
        <v>0</v>
      </c>
      <c r="G9" s="47" t="e">
        <f>(F9/'Численность (чел)'!C7)*100000</f>
        <v>#DIV/0!</v>
      </c>
      <c r="H9" s="9">
        <v>0</v>
      </c>
      <c r="I9" s="47" t="e">
        <f>(H9/'Численность (чел)'!C7)*100000</f>
        <v>#DIV/0!</v>
      </c>
      <c r="J9" s="9">
        <v>0</v>
      </c>
      <c r="K9" s="47" t="e">
        <f>(J9/'Численность (чел)'!C7)*100000</f>
        <v>#DIV/0!</v>
      </c>
      <c r="L9" s="9">
        <v>0</v>
      </c>
      <c r="M9" s="47" t="e">
        <f>(L9/'Численность (чел)'!C7)*100000</f>
        <v>#DIV/0!</v>
      </c>
      <c r="N9" s="9">
        <f t="shared" si="0"/>
        <v>0</v>
      </c>
      <c r="O9" s="47" t="e">
        <f>(N9/'Численность (чел)'!C7)*100000</f>
        <v>#DIV/0!</v>
      </c>
    </row>
    <row r="10" spans="2:15" ht="15.75" thickBot="1">
      <c r="B10" s="350" t="s">
        <v>5</v>
      </c>
      <c r="C10" s="350"/>
      <c r="D10" s="9">
        <v>0</v>
      </c>
      <c r="E10" s="47" t="e">
        <f>(D10/'Численность (чел)'!C8)*100000</f>
        <v>#DIV/0!</v>
      </c>
      <c r="F10" s="9">
        <v>0</v>
      </c>
      <c r="G10" s="47" t="e">
        <f>(F10/'Численность (чел)'!C8)*100000</f>
        <v>#DIV/0!</v>
      </c>
      <c r="H10" s="9">
        <v>0</v>
      </c>
      <c r="I10" s="47" t="e">
        <f>(H10/'Численность (чел)'!C8)*100000</f>
        <v>#DIV/0!</v>
      </c>
      <c r="J10" s="9">
        <v>0</v>
      </c>
      <c r="K10" s="47" t="e">
        <f>(J10/'Численность (чел)'!C8)*100000</f>
        <v>#DIV/0!</v>
      </c>
      <c r="L10" s="9">
        <v>0</v>
      </c>
      <c r="M10" s="47" t="e">
        <f>(L10/'Численность (чел)'!C8)*100000</f>
        <v>#DIV/0!</v>
      </c>
      <c r="N10" s="9">
        <f t="shared" si="0"/>
        <v>0</v>
      </c>
      <c r="O10" s="47" t="e">
        <f>(N10/'Численность (чел)'!C8)*100000</f>
        <v>#DIV/0!</v>
      </c>
    </row>
    <row r="11" spans="2:15" ht="15.75" thickBot="1">
      <c r="B11" s="350" t="s">
        <v>6</v>
      </c>
      <c r="C11" s="350"/>
      <c r="D11" s="9">
        <v>0</v>
      </c>
      <c r="E11" s="47" t="e">
        <f>(D11/'Численность (чел)'!C9)*100000</f>
        <v>#DIV/0!</v>
      </c>
      <c r="F11" s="9">
        <v>0</v>
      </c>
      <c r="G11" s="47" t="e">
        <f>(F11/'Численность (чел)'!C9)*100000</f>
        <v>#DIV/0!</v>
      </c>
      <c r="H11" s="9">
        <v>0</v>
      </c>
      <c r="I11" s="47" t="e">
        <f>(H11/'Численность (чел)'!C9)*100000</f>
        <v>#DIV/0!</v>
      </c>
      <c r="J11" s="9">
        <v>0</v>
      </c>
      <c r="K11" s="47" t="e">
        <f>(J11/'Численность (чел)'!C9)*100000</f>
        <v>#DIV/0!</v>
      </c>
      <c r="L11" s="9">
        <v>0</v>
      </c>
      <c r="M11" s="47" t="e">
        <f>(L11/'Численность (чел)'!C9)*100000</f>
        <v>#DIV/0!</v>
      </c>
      <c r="N11" s="9">
        <f t="shared" si="0"/>
        <v>0</v>
      </c>
      <c r="O11" s="47" t="e">
        <f>(N11/'Численность (чел)'!C9)*100000</f>
        <v>#DIV/0!</v>
      </c>
    </row>
    <row r="12" spans="2:15" ht="15.75" thickBot="1">
      <c r="B12" s="350" t="s">
        <v>7</v>
      </c>
      <c r="C12" s="350"/>
      <c r="D12" s="9">
        <v>0</v>
      </c>
      <c r="E12" s="47" t="e">
        <f>(D12/'Численность (чел)'!C10)*100000</f>
        <v>#DIV/0!</v>
      </c>
      <c r="F12" s="9">
        <v>0</v>
      </c>
      <c r="G12" s="47" t="e">
        <f>(F12/'Численность (чел)'!C10)*100000</f>
        <v>#DIV/0!</v>
      </c>
      <c r="H12" s="9">
        <v>0</v>
      </c>
      <c r="I12" s="47" t="e">
        <f>(H12/'Численность (чел)'!C10)*100000</f>
        <v>#DIV/0!</v>
      </c>
      <c r="J12" s="9">
        <v>0</v>
      </c>
      <c r="K12" s="47" t="e">
        <f>(J12/'Численность (чел)'!C10)*100000</f>
        <v>#DIV/0!</v>
      </c>
      <c r="L12" s="9">
        <v>0</v>
      </c>
      <c r="M12" s="47" t="e">
        <f>(L12/'Численность (чел)'!C10)*100000</f>
        <v>#DIV/0!</v>
      </c>
      <c r="N12" s="9">
        <f t="shared" si="0"/>
        <v>0</v>
      </c>
      <c r="O12" s="47" t="e">
        <f>(N12/'Численность (чел)'!C10)*100000</f>
        <v>#DIV/0!</v>
      </c>
    </row>
    <row r="13" spans="2:15" ht="15.75" thickBot="1">
      <c r="B13" s="350" t="s">
        <v>8</v>
      </c>
      <c r="C13" s="350"/>
      <c r="D13" s="9">
        <v>0</v>
      </c>
      <c r="E13" s="47" t="e">
        <f>(D13/'Численность (чел)'!C11)*100000</f>
        <v>#DIV/0!</v>
      </c>
      <c r="F13" s="9">
        <v>0</v>
      </c>
      <c r="G13" s="47" t="e">
        <f>(F13/'Численность (чел)'!C11)*100000</f>
        <v>#DIV/0!</v>
      </c>
      <c r="H13" s="9">
        <v>0</v>
      </c>
      <c r="I13" s="47" t="e">
        <f>(H13/'Численность (чел)'!C11)*100000</f>
        <v>#DIV/0!</v>
      </c>
      <c r="J13" s="9">
        <v>0</v>
      </c>
      <c r="K13" s="47" t="e">
        <f>(J13/'Численность (чел)'!C11)*100000</f>
        <v>#DIV/0!</v>
      </c>
      <c r="L13" s="9">
        <v>0</v>
      </c>
      <c r="M13" s="47" t="e">
        <f>(L13/'Численность (чел)'!C11)*100000</f>
        <v>#DIV/0!</v>
      </c>
      <c r="N13" s="9">
        <f t="shared" si="0"/>
        <v>0</v>
      </c>
      <c r="O13" s="47" t="e">
        <f>(N13/'Численность (чел)'!C11)*100000</f>
        <v>#DIV/0!</v>
      </c>
    </row>
    <row r="14" spans="2:15" ht="15.75" thickBot="1">
      <c r="B14" s="350" t="s">
        <v>9</v>
      </c>
      <c r="C14" s="350"/>
      <c r="D14" s="9">
        <v>0</v>
      </c>
      <c r="E14" s="47" t="e">
        <f>(D14/'Численность (чел)'!C12)*100000</f>
        <v>#DIV/0!</v>
      </c>
      <c r="F14" s="9">
        <v>0</v>
      </c>
      <c r="G14" s="47" t="e">
        <f>(F14/'Численность (чел)'!C12)*100000</f>
        <v>#DIV/0!</v>
      </c>
      <c r="H14" s="9">
        <v>0</v>
      </c>
      <c r="I14" s="47" t="e">
        <f>(H14/'Численность (чел)'!C12)*100000</f>
        <v>#DIV/0!</v>
      </c>
      <c r="J14" s="9">
        <v>0</v>
      </c>
      <c r="K14" s="47" t="e">
        <f>(J14/'Численность (чел)'!C12)*100000</f>
        <v>#DIV/0!</v>
      </c>
      <c r="L14" s="9">
        <v>0</v>
      </c>
      <c r="M14" s="47" t="e">
        <f>(L14/'Численность (чел)'!C12)*100000</f>
        <v>#DIV/0!</v>
      </c>
      <c r="N14" s="9">
        <f t="shared" si="0"/>
        <v>0</v>
      </c>
      <c r="O14" s="47" t="e">
        <f>(N14/'Численность (чел)'!C12)*100000</f>
        <v>#DIV/0!</v>
      </c>
    </row>
    <row r="15" spans="2:15" ht="15.75" thickBot="1">
      <c r="B15" s="350" t="s">
        <v>10</v>
      </c>
      <c r="C15" s="350"/>
      <c r="D15" s="9">
        <v>0</v>
      </c>
      <c r="E15" s="47" t="e">
        <f>(D15/'Численность (чел)'!C13)*100000</f>
        <v>#DIV/0!</v>
      </c>
      <c r="F15" s="9">
        <v>0</v>
      </c>
      <c r="G15" s="47" t="e">
        <f>(F15/'Численность (чел)'!C13)*100000</f>
        <v>#DIV/0!</v>
      </c>
      <c r="H15" s="9">
        <v>0</v>
      </c>
      <c r="I15" s="47" t="e">
        <f>(H15/'Численность (чел)'!C13)*100000</f>
        <v>#DIV/0!</v>
      </c>
      <c r="J15" s="9">
        <v>0</v>
      </c>
      <c r="K15" s="47" t="e">
        <f>(J15/'Численность (чел)'!C13)*100000</f>
        <v>#DIV/0!</v>
      </c>
      <c r="L15" s="9">
        <v>0</v>
      </c>
      <c r="M15" s="47" t="e">
        <f>(L15/'Численность (чел)'!C13)*100000</f>
        <v>#DIV/0!</v>
      </c>
      <c r="N15" s="9">
        <f t="shared" si="0"/>
        <v>0</v>
      </c>
      <c r="O15" s="47" t="e">
        <f>(N15/'Численность (чел)'!C13)*100000</f>
        <v>#DIV/0!</v>
      </c>
    </row>
    <row r="16" spans="2:15" ht="15.75" thickBot="1">
      <c r="B16" s="350" t="s">
        <v>95</v>
      </c>
      <c r="C16" s="350"/>
      <c r="D16" s="9">
        <v>0</v>
      </c>
      <c r="E16" s="47" t="e">
        <f>(D16/'Численность (чел)'!C14)*100000</f>
        <v>#DIV/0!</v>
      </c>
      <c r="F16" s="9">
        <v>0</v>
      </c>
      <c r="G16" s="47" t="e">
        <f>(F16/'Численность (чел)'!C14)*100000</f>
        <v>#DIV/0!</v>
      </c>
      <c r="H16" s="9">
        <v>0</v>
      </c>
      <c r="I16" s="47" t="e">
        <f>(H16/'Численность (чел)'!C14)*100000</f>
        <v>#DIV/0!</v>
      </c>
      <c r="J16" s="9">
        <v>0</v>
      </c>
      <c r="K16" s="47" t="e">
        <f>(J16/'Численность (чел)'!C14)*100000</f>
        <v>#DIV/0!</v>
      </c>
      <c r="L16" s="9">
        <v>0</v>
      </c>
      <c r="M16" s="47" t="e">
        <f>(L16/'Численность (чел)'!C14)*100000</f>
        <v>#DIV/0!</v>
      </c>
      <c r="N16" s="9">
        <f t="shared" si="0"/>
        <v>0</v>
      </c>
      <c r="O16" s="47" t="e">
        <f>(N16/'Численность (чел)'!C14)*100000</f>
        <v>#DIV/0!</v>
      </c>
    </row>
    <row r="17" spans="2:15" ht="15.75" thickBot="1">
      <c r="B17" s="259" t="s">
        <v>98</v>
      </c>
      <c r="C17" s="31" t="s">
        <v>14</v>
      </c>
      <c r="D17" s="21">
        <f>SUM(D6:D16)</f>
        <v>0</v>
      </c>
      <c r="E17" s="44" t="e">
        <f>(D17/'Численность (чел)'!C15)*100000</f>
        <v>#DIV/0!</v>
      </c>
      <c r="F17" s="21">
        <f>SUM(F6:F16)</f>
        <v>0</v>
      </c>
      <c r="G17" s="44" t="e">
        <f>(F17/'Численность (чел)'!C15)*100000</f>
        <v>#DIV/0!</v>
      </c>
      <c r="H17" s="21">
        <f>SUM(H6:H16)</f>
        <v>0</v>
      </c>
      <c r="I17" s="44" t="e">
        <f>(H17/'Численность (чел)'!C15)*100000</f>
        <v>#DIV/0!</v>
      </c>
      <c r="J17" s="21">
        <f>SUM(J6:J16)</f>
        <v>0</v>
      </c>
      <c r="K17" s="44" t="e">
        <f>(J17/'Численность (чел)'!C15)*100000</f>
        <v>#DIV/0!</v>
      </c>
      <c r="L17" s="21">
        <f>SUM(L6:L16)</f>
        <v>0</v>
      </c>
      <c r="M17" s="44" t="e">
        <f>(L17/'Численность (чел)'!C15)*100000</f>
        <v>#DIV/0!</v>
      </c>
      <c r="N17" s="21">
        <f>SUM(N6:N16)</f>
        <v>0</v>
      </c>
      <c r="O17" s="44" t="e">
        <f>(N17/'Численность (чел)'!C15)*100000</f>
        <v>#DIV/0!</v>
      </c>
    </row>
    <row r="18" spans="2:15" ht="15.75" thickBot="1">
      <c r="B18" s="260"/>
      <c r="C18" s="52" t="s">
        <v>41</v>
      </c>
      <c r="D18" s="348" t="e">
        <f>(D17/$N$17)*100</f>
        <v>#DIV/0!</v>
      </c>
      <c r="E18" s="348"/>
      <c r="F18" s="348" t="e">
        <f>(F17/$N$17)*100</f>
        <v>#DIV/0!</v>
      </c>
      <c r="G18" s="348"/>
      <c r="H18" s="349" t="s">
        <v>96</v>
      </c>
      <c r="I18" s="349"/>
      <c r="J18" s="349" t="s">
        <v>96</v>
      </c>
      <c r="K18" s="349"/>
      <c r="L18" s="348" t="e">
        <f>(L17/$N$17)*100</f>
        <v>#DIV/0!</v>
      </c>
      <c r="M18" s="348"/>
      <c r="N18" s="349" t="s">
        <v>17</v>
      </c>
      <c r="O18" s="349"/>
    </row>
  </sheetData>
  <sheetProtection/>
  <mergeCells count="27">
    <mergeCell ref="B1:O1"/>
    <mergeCell ref="B3:C5"/>
    <mergeCell ref="D3:O3"/>
    <mergeCell ref="D4:E4"/>
    <mergeCell ref="F4:G4"/>
    <mergeCell ref="H4:I4"/>
    <mergeCell ref="J4:K4"/>
    <mergeCell ref="L4:M4"/>
    <mergeCell ref="N4:O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B18"/>
    <mergeCell ref="D18:E18"/>
    <mergeCell ref="F18:G18"/>
    <mergeCell ref="H18:I18"/>
    <mergeCell ref="J18:K18"/>
    <mergeCell ref="L18:M18"/>
    <mergeCell ref="N18:O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5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.28125" style="0" customWidth="1"/>
    <col min="2" max="2" width="8.00390625" style="0" customWidth="1"/>
    <col min="5" max="5" width="10.421875" style="0" customWidth="1"/>
    <col min="7" max="7" width="10.140625" style="0" bestFit="1" customWidth="1"/>
    <col min="11" max="11" width="9.28125" style="0" customWidth="1"/>
  </cols>
  <sheetData>
    <row r="1" spans="2:13" ht="30.75" customHeight="1">
      <c r="B1" s="257" t="s">
        <v>202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ht="15.75" thickBot="1"/>
    <row r="3" spans="2:13" ht="15.75" thickBot="1">
      <c r="B3" s="262" t="s">
        <v>78</v>
      </c>
      <c r="C3" s="262"/>
      <c r="D3" s="262" t="s">
        <v>322</v>
      </c>
      <c r="E3" s="262"/>
      <c r="F3" s="262"/>
      <c r="G3" s="262"/>
      <c r="H3" s="262"/>
      <c r="I3" s="262"/>
      <c r="J3" s="262"/>
      <c r="K3" s="262"/>
      <c r="L3" s="262"/>
      <c r="M3" s="262"/>
    </row>
    <row r="4" spans="2:13" ht="24" customHeight="1" thickBot="1">
      <c r="B4" s="262"/>
      <c r="C4" s="262"/>
      <c r="D4" s="262" t="s">
        <v>143</v>
      </c>
      <c r="E4" s="262"/>
      <c r="F4" s="262" t="s">
        <v>150</v>
      </c>
      <c r="G4" s="262"/>
      <c r="H4" s="262" t="s">
        <v>144</v>
      </c>
      <c r="I4" s="262"/>
      <c r="J4" s="262" t="s">
        <v>147</v>
      </c>
      <c r="K4" s="262"/>
      <c r="L4" s="262" t="s">
        <v>151</v>
      </c>
      <c r="M4" s="262"/>
    </row>
    <row r="5" spans="2:13" ht="24.75" thickBot="1">
      <c r="B5" s="262"/>
      <c r="C5" s="262"/>
      <c r="D5" s="68" t="s">
        <v>14</v>
      </c>
      <c r="E5" s="71" t="s">
        <v>205</v>
      </c>
      <c r="F5" s="68" t="s">
        <v>14</v>
      </c>
      <c r="G5" s="71" t="s">
        <v>205</v>
      </c>
      <c r="H5" s="68" t="s">
        <v>14</v>
      </c>
      <c r="I5" s="71" t="s">
        <v>205</v>
      </c>
      <c r="J5" s="68" t="s">
        <v>14</v>
      </c>
      <c r="K5" s="71" t="s">
        <v>205</v>
      </c>
      <c r="L5" s="68" t="s">
        <v>14</v>
      </c>
      <c r="M5" s="71" t="s">
        <v>205</v>
      </c>
    </row>
    <row r="6" spans="2:13" ht="15.75" thickBot="1">
      <c r="B6" s="351" t="s">
        <v>94</v>
      </c>
      <c r="C6" s="351"/>
      <c r="D6" s="69">
        <v>0</v>
      </c>
      <c r="E6" s="70" t="e">
        <f>(D6/'Численность (чел)'!C4)*100000</f>
        <v>#DIV/0!</v>
      </c>
      <c r="F6" s="69">
        <v>0</v>
      </c>
      <c r="G6" s="70" t="e">
        <f>(F6/'Численность (чел)'!$C$4)*100000</f>
        <v>#DIV/0!</v>
      </c>
      <c r="H6" s="69">
        <v>0</v>
      </c>
      <c r="I6" s="70" t="e">
        <f>(H6/'Численность (чел)'!$C$4)*100000</f>
        <v>#DIV/0!</v>
      </c>
      <c r="J6" s="69">
        <v>0</v>
      </c>
      <c r="K6" s="70" t="e">
        <f>(J6/'Численность (чел)'!$C$4)*100000</f>
        <v>#DIV/0!</v>
      </c>
      <c r="L6" s="69">
        <f>D6+H6+J6</f>
        <v>0</v>
      </c>
      <c r="M6" s="70" t="e">
        <f>(L6/'Численность (чел)'!$C$4)*100000</f>
        <v>#DIV/0!</v>
      </c>
    </row>
    <row r="7" spans="2:13" ht="15.75" thickBot="1">
      <c r="B7" s="350" t="s">
        <v>152</v>
      </c>
      <c r="C7" s="350"/>
      <c r="D7" s="9">
        <v>0</v>
      </c>
      <c r="E7" s="47" t="e">
        <f>(D7/SUM('Численность (чел)'!C5:C8))*100000</f>
        <v>#DIV/0!</v>
      </c>
      <c r="F7" s="9">
        <v>0</v>
      </c>
      <c r="G7" s="47" t="e">
        <f>(F7/SUM('Численность (чел)'!C5:C8))*100000</f>
        <v>#DIV/0!</v>
      </c>
      <c r="H7" s="9">
        <v>0</v>
      </c>
      <c r="I7" s="47" t="e">
        <f>(H7/SUM('Численность (чел)'!C5:C8))*100000</f>
        <v>#DIV/0!</v>
      </c>
      <c r="J7" s="9">
        <v>0</v>
      </c>
      <c r="K7" s="47" t="e">
        <f>(J7/SUM('Численность (чел)'!C5:C8))*100000</f>
        <v>#DIV/0!</v>
      </c>
      <c r="L7" s="9">
        <f aca="true" t="shared" si="0" ref="L7:L13">D7+H7+J7</f>
        <v>0</v>
      </c>
      <c r="M7" s="47" t="e">
        <f>(L7/SUM('Численность (чел)'!C5:C8))*100000</f>
        <v>#DIV/0!</v>
      </c>
    </row>
    <row r="8" spans="2:13" ht="15.75" thickBot="1">
      <c r="B8" s="350" t="s">
        <v>6</v>
      </c>
      <c r="C8" s="350"/>
      <c r="D8" s="9">
        <v>0</v>
      </c>
      <c r="E8" s="47" t="e">
        <f>(D8/'Численность (чел)'!C9)*100000</f>
        <v>#DIV/0!</v>
      </c>
      <c r="F8" s="9">
        <v>0</v>
      </c>
      <c r="G8" s="47" t="e">
        <f>(F8/'Численность (чел)'!C9)*100000</f>
        <v>#DIV/0!</v>
      </c>
      <c r="H8" s="9">
        <v>0</v>
      </c>
      <c r="I8" s="47" t="e">
        <f>(H8/'Численность (чел)'!C9)*100000</f>
        <v>#DIV/0!</v>
      </c>
      <c r="J8" s="9">
        <v>0</v>
      </c>
      <c r="K8" s="47" t="e">
        <f>(J8/'Численность (чел)'!$C$9)*100000</f>
        <v>#DIV/0!</v>
      </c>
      <c r="L8" s="9">
        <f t="shared" si="0"/>
        <v>0</v>
      </c>
      <c r="M8" s="47" t="e">
        <f>(L8/'Численность (чел)'!C9)*100000</f>
        <v>#DIV/0!</v>
      </c>
    </row>
    <row r="9" spans="2:13" ht="15.75" thickBot="1">
      <c r="B9" s="350" t="s">
        <v>7</v>
      </c>
      <c r="C9" s="350"/>
      <c r="D9" s="9">
        <v>0</v>
      </c>
      <c r="E9" s="47" t="e">
        <f>(D9/'Численность (чел)'!C10)*100000</f>
        <v>#DIV/0!</v>
      </c>
      <c r="F9" s="9">
        <v>0</v>
      </c>
      <c r="G9" s="47" t="e">
        <f>(F9/'Численность (чел)'!C10)*100000</f>
        <v>#DIV/0!</v>
      </c>
      <c r="H9" s="9">
        <v>0</v>
      </c>
      <c r="I9" s="47" t="e">
        <f>(H9/'Численность (чел)'!C10)*100000</f>
        <v>#DIV/0!</v>
      </c>
      <c r="J9" s="9">
        <v>0</v>
      </c>
      <c r="K9" s="47" t="e">
        <f>(J9/'Численность (чел)'!C10)*100000</f>
        <v>#DIV/0!</v>
      </c>
      <c r="L9" s="9">
        <f t="shared" si="0"/>
        <v>0</v>
      </c>
      <c r="M9" s="47" t="e">
        <f>(L9/'Численность (чел)'!C10)*100000</f>
        <v>#DIV/0!</v>
      </c>
    </row>
    <row r="10" spans="2:13" ht="15.75" thickBot="1">
      <c r="B10" s="350" t="s">
        <v>8</v>
      </c>
      <c r="C10" s="350"/>
      <c r="D10" s="9">
        <v>0</v>
      </c>
      <c r="E10" s="47" t="e">
        <f>(D10/'Численность (чел)'!C11)*100000</f>
        <v>#DIV/0!</v>
      </c>
      <c r="F10" s="9">
        <v>0</v>
      </c>
      <c r="G10" s="47" t="e">
        <f>(F10/'Численность (чел)'!C11)*100000</f>
        <v>#DIV/0!</v>
      </c>
      <c r="H10" s="9">
        <v>0</v>
      </c>
      <c r="I10" s="47" t="e">
        <f>(H10/'Численность (чел)'!C11)*100000</f>
        <v>#DIV/0!</v>
      </c>
      <c r="J10" s="9">
        <v>0</v>
      </c>
      <c r="K10" s="47" t="e">
        <f>(J10/'Численность (чел)'!C11)*100000</f>
        <v>#DIV/0!</v>
      </c>
      <c r="L10" s="9">
        <f t="shared" si="0"/>
        <v>0</v>
      </c>
      <c r="M10" s="47" t="e">
        <f>(L10/'Численность (чел)'!C11)*100000</f>
        <v>#DIV/0!</v>
      </c>
    </row>
    <row r="11" spans="2:13" ht="15.75" thickBot="1">
      <c r="B11" s="350" t="s">
        <v>9</v>
      </c>
      <c r="C11" s="350"/>
      <c r="D11" s="9">
        <v>0</v>
      </c>
      <c r="E11" s="47" t="e">
        <f>(D11/'Численность (чел)'!C12)*100000</f>
        <v>#DIV/0!</v>
      </c>
      <c r="F11" s="9">
        <v>0</v>
      </c>
      <c r="G11" s="47" t="e">
        <f>(F11/'Численность (чел)'!C12)*100000</f>
        <v>#DIV/0!</v>
      </c>
      <c r="H11" s="9">
        <v>0</v>
      </c>
      <c r="I11" s="47" t="e">
        <f>(H11/'Численность (чел)'!C12)*100000</f>
        <v>#DIV/0!</v>
      </c>
      <c r="J11" s="9">
        <v>0</v>
      </c>
      <c r="K11" s="47" t="e">
        <f>(J11/'Численность (чел)'!C12)*100000</f>
        <v>#DIV/0!</v>
      </c>
      <c r="L11" s="9">
        <f t="shared" si="0"/>
        <v>0</v>
      </c>
      <c r="M11" s="47" t="e">
        <f>(L11/'Численность (чел)'!C12)*100000</f>
        <v>#DIV/0!</v>
      </c>
    </row>
    <row r="12" spans="2:13" ht="15.75" thickBot="1">
      <c r="B12" s="350" t="s">
        <v>10</v>
      </c>
      <c r="C12" s="350"/>
      <c r="D12" s="9">
        <v>0</v>
      </c>
      <c r="E12" s="47" t="e">
        <f>(D12/'Численность (чел)'!C13)*100000</f>
        <v>#DIV/0!</v>
      </c>
      <c r="F12" s="9">
        <v>0</v>
      </c>
      <c r="G12" s="47" t="e">
        <f>(F12/'Численность (чел)'!C13)*100000</f>
        <v>#DIV/0!</v>
      </c>
      <c r="H12" s="9">
        <v>0</v>
      </c>
      <c r="I12" s="47" t="e">
        <f>(H12/'Численность (чел)'!C13)*100000</f>
        <v>#DIV/0!</v>
      </c>
      <c r="J12" s="9">
        <v>0</v>
      </c>
      <c r="K12" s="47" t="e">
        <f>(J12/'Численность (чел)'!C13)*100000</f>
        <v>#DIV/0!</v>
      </c>
      <c r="L12" s="9">
        <f t="shared" si="0"/>
        <v>0</v>
      </c>
      <c r="M12" s="47" t="e">
        <f>(L12/'Численность (чел)'!C13)*100000</f>
        <v>#DIV/0!</v>
      </c>
    </row>
    <row r="13" spans="2:13" ht="15.75" thickBot="1">
      <c r="B13" s="350" t="s">
        <v>95</v>
      </c>
      <c r="C13" s="350"/>
      <c r="D13" s="9">
        <v>0</v>
      </c>
      <c r="E13" s="47" t="e">
        <f>(D13/'Численность (чел)'!C14)*100000</f>
        <v>#DIV/0!</v>
      </c>
      <c r="F13" s="9">
        <v>0</v>
      </c>
      <c r="G13" s="47" t="e">
        <f>(F13/'Численность (чел)'!C14)*100000</f>
        <v>#DIV/0!</v>
      </c>
      <c r="H13" s="9">
        <v>0</v>
      </c>
      <c r="I13" s="47" t="e">
        <f>(H13/'Численность (чел)'!C14)*100000</f>
        <v>#DIV/0!</v>
      </c>
      <c r="J13" s="9">
        <v>0</v>
      </c>
      <c r="K13" s="47" t="e">
        <f>(J13/'Численность (чел)'!C14)*100000</f>
        <v>#DIV/0!</v>
      </c>
      <c r="L13" s="9">
        <f t="shared" si="0"/>
        <v>0</v>
      </c>
      <c r="M13" s="47" t="e">
        <f>(L13/'Численность (чел)'!C14)*100000</f>
        <v>#DIV/0!</v>
      </c>
    </row>
    <row r="14" spans="2:13" ht="15.75" thickBot="1">
      <c r="B14" s="259" t="s">
        <v>98</v>
      </c>
      <c r="C14" s="31" t="s">
        <v>14</v>
      </c>
      <c r="D14" s="21">
        <f>SUM(D6:D13)</f>
        <v>0</v>
      </c>
      <c r="E14" s="44" t="e">
        <f>(D14/'Численность (чел)'!C15)*100000</f>
        <v>#DIV/0!</v>
      </c>
      <c r="F14" s="21">
        <f>SUM(F6:F13)</f>
        <v>0</v>
      </c>
      <c r="G14" s="44" t="e">
        <f>(F14/'Численность (чел)'!C15)*100000</f>
        <v>#DIV/0!</v>
      </c>
      <c r="H14" s="21">
        <f>SUM(H6:H13)</f>
        <v>0</v>
      </c>
      <c r="I14" s="44" t="e">
        <f>(H14/'Численность (чел)'!C15)*100000</f>
        <v>#DIV/0!</v>
      </c>
      <c r="J14" s="21">
        <f>SUM(J6:J13)</f>
        <v>0</v>
      </c>
      <c r="K14" s="44" t="e">
        <f>(J14/'Численность (чел)'!C15)*100000</f>
        <v>#DIV/0!</v>
      </c>
      <c r="L14" s="21">
        <f>SUM(L6:L13)</f>
        <v>0</v>
      </c>
      <c r="M14" s="44" t="e">
        <f>(L14/'Численность (чел)'!C15)*100000</f>
        <v>#DIV/0!</v>
      </c>
    </row>
    <row r="15" spans="2:13" ht="15.75" thickBot="1">
      <c r="B15" s="260"/>
      <c r="C15" s="52" t="s">
        <v>41</v>
      </c>
      <c r="D15" s="348" t="e">
        <f>(D14/$L$14)*100</f>
        <v>#DIV/0!</v>
      </c>
      <c r="E15" s="348"/>
      <c r="F15" s="349" t="s">
        <v>96</v>
      </c>
      <c r="G15" s="349"/>
      <c r="H15" s="348" t="e">
        <f>(H14/$L$14)*100</f>
        <v>#DIV/0!</v>
      </c>
      <c r="I15" s="348"/>
      <c r="J15" s="348" t="e">
        <f>(J14/$L$14)*100</f>
        <v>#DIV/0!</v>
      </c>
      <c r="K15" s="348"/>
      <c r="L15" s="349" t="s">
        <v>17</v>
      </c>
      <c r="M15" s="349"/>
    </row>
  </sheetData>
  <sheetProtection/>
  <mergeCells count="22">
    <mergeCell ref="B1:M1"/>
    <mergeCell ref="B3:C5"/>
    <mergeCell ref="D3:M3"/>
    <mergeCell ref="D4:E4"/>
    <mergeCell ref="F4:G4"/>
    <mergeCell ref="H4:I4"/>
    <mergeCell ref="J4:K4"/>
    <mergeCell ref="L4:M4"/>
    <mergeCell ref="B6:C6"/>
    <mergeCell ref="B7:C7"/>
    <mergeCell ref="B8:C8"/>
    <mergeCell ref="B9:C9"/>
    <mergeCell ref="B10:C10"/>
    <mergeCell ref="B11:C11"/>
    <mergeCell ref="J15:K15"/>
    <mergeCell ref="L15:M15"/>
    <mergeCell ref="B12:C12"/>
    <mergeCell ref="B13:C13"/>
    <mergeCell ref="B14:B15"/>
    <mergeCell ref="D15:E15"/>
    <mergeCell ref="F15:G15"/>
    <mergeCell ref="H15:I15"/>
  </mergeCells>
  <printOptions/>
  <pageMargins left="0.7" right="0.7" top="0.75" bottom="0.75" header="0.3" footer="0.3"/>
  <pageSetup orientation="portrait" paperSize="9"/>
  <ignoredErrors>
    <ignoredError sqref="L6 L9:L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4.28125" style="0" customWidth="1"/>
    <col min="2" max="2" width="13.7109375" style="0" customWidth="1"/>
    <col min="10" max="10" width="8.28125" style="0" customWidth="1"/>
    <col min="12" max="12" width="11.28125" style="0" customWidth="1"/>
  </cols>
  <sheetData>
    <row r="1" spans="2:12" ht="15">
      <c r="B1" s="257" t="s">
        <v>323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ht="15.75" thickBot="1"/>
    <row r="3" spans="2:12" ht="15.75" thickBot="1">
      <c r="B3" s="262" t="s">
        <v>78</v>
      </c>
      <c r="C3" s="262" t="s">
        <v>324</v>
      </c>
      <c r="D3" s="262"/>
      <c r="E3" s="262"/>
      <c r="F3" s="262"/>
      <c r="G3" s="262"/>
      <c r="H3" s="262"/>
      <c r="I3" s="262"/>
      <c r="J3" s="262"/>
      <c r="K3" s="262"/>
      <c r="L3" s="262"/>
    </row>
    <row r="4" spans="2:12" ht="66" customHeight="1" thickBot="1">
      <c r="B4" s="262"/>
      <c r="C4" s="262" t="s">
        <v>153</v>
      </c>
      <c r="D4" s="262" t="s">
        <v>154</v>
      </c>
      <c r="E4" s="262"/>
      <c r="F4" s="262" t="s">
        <v>155</v>
      </c>
      <c r="G4" s="262"/>
      <c r="H4" s="68" t="s">
        <v>156</v>
      </c>
      <c r="I4" s="352" t="s">
        <v>212</v>
      </c>
      <c r="J4" s="352"/>
      <c r="K4" s="352" t="s">
        <v>245</v>
      </c>
      <c r="L4" s="352"/>
    </row>
    <row r="5" spans="2:12" ht="24.75" thickBot="1">
      <c r="B5" s="262"/>
      <c r="C5" s="262"/>
      <c r="D5" s="68" t="s">
        <v>14</v>
      </c>
      <c r="E5" s="68" t="s">
        <v>41</v>
      </c>
      <c r="F5" s="68" t="s">
        <v>14</v>
      </c>
      <c r="G5" s="68" t="s">
        <v>41</v>
      </c>
      <c r="H5" s="68" t="s">
        <v>14</v>
      </c>
      <c r="I5" s="68" t="s">
        <v>14</v>
      </c>
      <c r="J5" s="68" t="s">
        <v>41</v>
      </c>
      <c r="K5" s="68" t="s">
        <v>14</v>
      </c>
      <c r="L5" s="68" t="s">
        <v>41</v>
      </c>
    </row>
    <row r="6" spans="2:12" ht="26.25" customHeight="1" thickBot="1">
      <c r="B6" s="73" t="s">
        <v>94</v>
      </c>
      <c r="C6" s="57">
        <v>0</v>
      </c>
      <c r="D6" s="57">
        <v>0</v>
      </c>
      <c r="E6" s="56" t="e">
        <f>(D6/C6)*100</f>
        <v>#DIV/0!</v>
      </c>
      <c r="F6" s="57">
        <f>C6-D6</f>
        <v>0</v>
      </c>
      <c r="G6" s="56" t="e">
        <f>(F6/C6)*100</f>
        <v>#DIV/0!</v>
      </c>
      <c r="H6" s="57">
        <v>0</v>
      </c>
      <c r="I6" s="57">
        <v>0</v>
      </c>
      <c r="J6" s="56" t="e">
        <f>(I6/H6)*100</f>
        <v>#DIV/0!</v>
      </c>
      <c r="K6" s="57">
        <v>0</v>
      </c>
      <c r="L6" s="74" t="e">
        <f>(K6/'Численность (чел)'!C4)*100000</f>
        <v>#DIV/0!</v>
      </c>
    </row>
    <row r="7" spans="2:12" ht="15.75" thickBot="1">
      <c r="B7" s="4" t="s">
        <v>152</v>
      </c>
      <c r="C7" s="3">
        <v>0</v>
      </c>
      <c r="D7" s="3">
        <v>0</v>
      </c>
      <c r="E7" s="41" t="e">
        <f aca="true" t="shared" si="0" ref="E7:E14">(D7/C7)*100</f>
        <v>#DIV/0!</v>
      </c>
      <c r="F7" s="3">
        <f aca="true" t="shared" si="1" ref="F7:F13">C7-D7</f>
        <v>0</v>
      </c>
      <c r="G7" s="41" t="e">
        <f aca="true" t="shared" si="2" ref="G7:G14">(F7/C7)*100</f>
        <v>#DIV/0!</v>
      </c>
      <c r="H7" s="3">
        <v>0</v>
      </c>
      <c r="I7" s="3">
        <v>0</v>
      </c>
      <c r="J7" s="41" t="e">
        <f aca="true" t="shared" si="3" ref="J7:J13">(I7/H7)*100</f>
        <v>#DIV/0!</v>
      </c>
      <c r="K7" s="3">
        <v>0</v>
      </c>
      <c r="L7" s="54" t="e">
        <f>(K7/SUM('Численность (чел)'!C5:C8))*100000</f>
        <v>#DIV/0!</v>
      </c>
    </row>
    <row r="8" spans="2:12" ht="15.75" thickBot="1">
      <c r="B8" s="4" t="s">
        <v>6</v>
      </c>
      <c r="C8" s="3">
        <v>0</v>
      </c>
      <c r="D8" s="3">
        <v>0</v>
      </c>
      <c r="E8" s="41" t="e">
        <f t="shared" si="0"/>
        <v>#DIV/0!</v>
      </c>
      <c r="F8" s="3">
        <f t="shared" si="1"/>
        <v>0</v>
      </c>
      <c r="G8" s="41" t="e">
        <f t="shared" si="2"/>
        <v>#DIV/0!</v>
      </c>
      <c r="H8" s="3">
        <v>0</v>
      </c>
      <c r="I8" s="3">
        <v>0</v>
      </c>
      <c r="J8" s="41" t="e">
        <f t="shared" si="3"/>
        <v>#DIV/0!</v>
      </c>
      <c r="K8" s="3">
        <v>0</v>
      </c>
      <c r="L8" s="54" t="e">
        <f>(K8/'Численность (чел)'!C6)*100000</f>
        <v>#DIV/0!</v>
      </c>
    </row>
    <row r="9" spans="2:12" ht="15.75" thickBot="1">
      <c r="B9" s="4" t="s">
        <v>7</v>
      </c>
      <c r="C9" s="3">
        <v>0</v>
      </c>
      <c r="D9" s="3">
        <v>0</v>
      </c>
      <c r="E9" s="41" t="e">
        <f t="shared" si="0"/>
        <v>#DIV/0!</v>
      </c>
      <c r="F9" s="3">
        <f t="shared" si="1"/>
        <v>0</v>
      </c>
      <c r="G9" s="41" t="e">
        <f t="shared" si="2"/>
        <v>#DIV/0!</v>
      </c>
      <c r="H9" s="3">
        <v>0</v>
      </c>
      <c r="I9" s="3">
        <v>0</v>
      </c>
      <c r="J9" s="41" t="e">
        <f t="shared" si="3"/>
        <v>#DIV/0!</v>
      </c>
      <c r="K9" s="3">
        <v>0</v>
      </c>
      <c r="L9" s="54" t="e">
        <f>(K9/'Численность (чел)'!C7)*100000</f>
        <v>#DIV/0!</v>
      </c>
    </row>
    <row r="10" spans="2:12" ht="15.75" thickBot="1">
      <c r="B10" s="4" t="s">
        <v>8</v>
      </c>
      <c r="C10" s="3">
        <v>0</v>
      </c>
      <c r="D10" s="3">
        <v>0</v>
      </c>
      <c r="E10" s="41" t="e">
        <f t="shared" si="0"/>
        <v>#DIV/0!</v>
      </c>
      <c r="F10" s="3">
        <f t="shared" si="1"/>
        <v>0</v>
      </c>
      <c r="G10" s="41" t="e">
        <f t="shared" si="2"/>
        <v>#DIV/0!</v>
      </c>
      <c r="H10" s="3">
        <v>0</v>
      </c>
      <c r="I10" s="3">
        <v>0</v>
      </c>
      <c r="J10" s="41" t="e">
        <f t="shared" si="3"/>
        <v>#DIV/0!</v>
      </c>
      <c r="K10" s="3">
        <v>0</v>
      </c>
      <c r="L10" s="54" t="e">
        <f>(K10/'Численность (чел)'!C8)*100000</f>
        <v>#DIV/0!</v>
      </c>
    </row>
    <row r="11" spans="2:12" ht="15.75" thickBot="1">
      <c r="B11" s="4" t="s">
        <v>9</v>
      </c>
      <c r="C11" s="3">
        <v>0</v>
      </c>
      <c r="D11" s="3">
        <v>0</v>
      </c>
      <c r="E11" s="41" t="e">
        <f t="shared" si="0"/>
        <v>#DIV/0!</v>
      </c>
      <c r="F11" s="3">
        <f t="shared" si="1"/>
        <v>0</v>
      </c>
      <c r="G11" s="41" t="e">
        <f t="shared" si="2"/>
        <v>#DIV/0!</v>
      </c>
      <c r="H11" s="3">
        <v>0</v>
      </c>
      <c r="I11" s="3">
        <v>0</v>
      </c>
      <c r="J11" s="41" t="e">
        <f t="shared" si="3"/>
        <v>#DIV/0!</v>
      </c>
      <c r="K11" s="3">
        <v>0</v>
      </c>
      <c r="L11" s="54" t="e">
        <f>(K11/'Численность (чел)'!C9)*100000</f>
        <v>#DIV/0!</v>
      </c>
    </row>
    <row r="12" spans="2:12" ht="15.75" thickBot="1">
      <c r="B12" s="4" t="s">
        <v>10</v>
      </c>
      <c r="C12" s="3">
        <v>0</v>
      </c>
      <c r="D12" s="3">
        <v>0</v>
      </c>
      <c r="E12" s="41" t="e">
        <f t="shared" si="0"/>
        <v>#DIV/0!</v>
      </c>
      <c r="F12" s="3">
        <f t="shared" si="1"/>
        <v>0</v>
      </c>
      <c r="G12" s="41" t="e">
        <f t="shared" si="2"/>
        <v>#DIV/0!</v>
      </c>
      <c r="H12" s="3">
        <v>0</v>
      </c>
      <c r="I12" s="3">
        <v>0</v>
      </c>
      <c r="J12" s="41" t="e">
        <f t="shared" si="3"/>
        <v>#DIV/0!</v>
      </c>
      <c r="K12" s="3">
        <v>0</v>
      </c>
      <c r="L12" s="54" t="e">
        <f>(K12/'Численность (чел)'!C10)*100000</f>
        <v>#DIV/0!</v>
      </c>
    </row>
    <row r="13" spans="2:12" ht="15.75" thickBot="1">
      <c r="B13" s="4" t="s">
        <v>95</v>
      </c>
      <c r="C13" s="3">
        <v>0</v>
      </c>
      <c r="D13" s="3">
        <v>0</v>
      </c>
      <c r="E13" s="41" t="e">
        <f t="shared" si="0"/>
        <v>#DIV/0!</v>
      </c>
      <c r="F13" s="3">
        <f t="shared" si="1"/>
        <v>0</v>
      </c>
      <c r="G13" s="41" t="e">
        <f t="shared" si="2"/>
        <v>#DIV/0!</v>
      </c>
      <c r="H13" s="3">
        <v>0</v>
      </c>
      <c r="I13" s="3">
        <v>0</v>
      </c>
      <c r="J13" s="41" t="e">
        <f t="shared" si="3"/>
        <v>#DIV/0!</v>
      </c>
      <c r="K13" s="3">
        <v>0</v>
      </c>
      <c r="L13" s="54" t="e">
        <f>(K13/'Численность (чел)'!C11)*100000</f>
        <v>#DIV/0!</v>
      </c>
    </row>
    <row r="14" spans="2:12" ht="15.75" thickBot="1">
      <c r="B14" s="51" t="s">
        <v>98</v>
      </c>
      <c r="C14" s="6">
        <f>SUM(C6:C13)</f>
        <v>0</v>
      </c>
      <c r="D14" s="6">
        <f>SUM(D6:D13)</f>
        <v>0</v>
      </c>
      <c r="E14" s="53" t="e">
        <f t="shared" si="0"/>
        <v>#DIV/0!</v>
      </c>
      <c r="F14" s="6">
        <f>SUM(F6:F13)</f>
        <v>0</v>
      </c>
      <c r="G14" s="53" t="e">
        <f t="shared" si="2"/>
        <v>#DIV/0!</v>
      </c>
      <c r="H14" s="6">
        <f>SUM(H6:H13)</f>
        <v>0</v>
      </c>
      <c r="I14" s="6">
        <f>SUM(I6:I13)</f>
        <v>0</v>
      </c>
      <c r="J14" s="53" t="e">
        <f>(I14/H14)*100</f>
        <v>#DIV/0!</v>
      </c>
      <c r="K14" s="6">
        <f>SUM(K6:K13)</f>
        <v>0</v>
      </c>
      <c r="L14" s="55" t="e">
        <f>(K14/'Численность (чел)'!C15)*100000</f>
        <v>#DIV/0!</v>
      </c>
    </row>
    <row r="15" ht="15.75" thickTop="1"/>
  </sheetData>
  <sheetProtection/>
  <mergeCells count="8">
    <mergeCell ref="B1:L1"/>
    <mergeCell ref="B3:B5"/>
    <mergeCell ref="C3:L3"/>
    <mergeCell ref="C4:C5"/>
    <mergeCell ref="D4:E4"/>
    <mergeCell ref="F4:G4"/>
    <mergeCell ref="I4:J4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B1">
      <selection activeCell="A2" sqref="A2"/>
    </sheetView>
  </sheetViews>
  <sheetFormatPr defaultColWidth="9.140625" defaultRowHeight="15"/>
  <cols>
    <col min="1" max="1" width="4.28125" style="0" customWidth="1"/>
    <col min="2" max="2" width="50.8515625" style="0" customWidth="1"/>
    <col min="3" max="3" width="13.28125" style="0" customWidth="1"/>
    <col min="5" max="5" width="13.28125" style="0" customWidth="1"/>
    <col min="6" max="6" width="10.7109375" style="0" customWidth="1"/>
    <col min="7" max="7" width="10.00390625" style="0" customWidth="1"/>
    <col min="9" max="9" width="12.140625" style="0" customWidth="1"/>
  </cols>
  <sheetData>
    <row r="1" spans="2:9" ht="15">
      <c r="B1" s="257" t="s">
        <v>203</v>
      </c>
      <c r="C1" s="254"/>
      <c r="D1" s="254"/>
      <c r="E1" s="254"/>
      <c r="F1" s="254"/>
      <c r="G1" s="254"/>
      <c r="H1" s="254"/>
      <c r="I1" s="254"/>
    </row>
    <row r="2" ht="15.75" thickBot="1"/>
    <row r="3" spans="2:9" ht="31.5" customHeight="1" thickBot="1">
      <c r="B3" s="262" t="s">
        <v>115</v>
      </c>
      <c r="C3" s="262" t="s">
        <v>211</v>
      </c>
      <c r="D3" s="262" t="s">
        <v>157</v>
      </c>
      <c r="E3" s="262"/>
      <c r="F3" s="262" t="s">
        <v>158</v>
      </c>
      <c r="G3" s="262"/>
      <c r="H3" s="262" t="s">
        <v>173</v>
      </c>
      <c r="I3" s="262"/>
    </row>
    <row r="4" spans="2:9" ht="50.25" customHeight="1" thickBot="1">
      <c r="B4" s="262"/>
      <c r="C4" s="262"/>
      <c r="D4" s="68" t="s">
        <v>14</v>
      </c>
      <c r="E4" s="68" t="s">
        <v>41</v>
      </c>
      <c r="F4" s="68" t="s">
        <v>14</v>
      </c>
      <c r="G4" s="68" t="s">
        <v>159</v>
      </c>
      <c r="H4" s="68" t="s">
        <v>14</v>
      </c>
      <c r="I4" s="68" t="s">
        <v>192</v>
      </c>
    </row>
    <row r="5" spans="2:9" ht="15.75" thickBot="1">
      <c r="B5" s="58" t="s">
        <v>160</v>
      </c>
      <c r="C5" s="75">
        <v>0</v>
      </c>
      <c r="D5" s="75">
        <v>0</v>
      </c>
      <c r="E5" s="76" t="e">
        <f>(D5/C5)*100</f>
        <v>#DIV/0!</v>
      </c>
      <c r="F5" s="75">
        <v>0</v>
      </c>
      <c r="G5" s="77" t="e">
        <f>(F5/D5)*100</f>
        <v>#DIV/0!</v>
      </c>
      <c r="H5" s="75">
        <v>0</v>
      </c>
      <c r="I5" s="78" t="e">
        <f>(H5/C5)*100</f>
        <v>#DIV/0!</v>
      </c>
    </row>
    <row r="6" spans="2:9" ht="27" customHeight="1" thickBot="1">
      <c r="B6" s="29" t="s">
        <v>161</v>
      </c>
      <c r="C6" s="3">
        <v>0</v>
      </c>
      <c r="D6" s="3">
        <v>0</v>
      </c>
      <c r="E6" s="41" t="e">
        <f aca="true" t="shared" si="0" ref="E6:E18">(D6/C6)*100</f>
        <v>#DIV/0!</v>
      </c>
      <c r="F6" s="3">
        <v>0</v>
      </c>
      <c r="G6" s="5" t="e">
        <f aca="true" t="shared" si="1" ref="G6:G18">(F6/D6)*100</f>
        <v>#DIV/0!</v>
      </c>
      <c r="H6" s="3">
        <v>0</v>
      </c>
      <c r="I6" s="43" t="e">
        <f aca="true" t="shared" si="2" ref="I6:I18">(H6/C6)*100</f>
        <v>#DIV/0!</v>
      </c>
    </row>
    <row r="7" spans="2:9" ht="15.75" thickBot="1">
      <c r="B7" s="29" t="s">
        <v>162</v>
      </c>
      <c r="C7" s="3">
        <v>0</v>
      </c>
      <c r="D7" s="3">
        <v>0</v>
      </c>
      <c r="E7" s="41" t="e">
        <f t="shared" si="0"/>
        <v>#DIV/0!</v>
      </c>
      <c r="F7" s="3">
        <v>0</v>
      </c>
      <c r="G7" s="5" t="e">
        <f t="shared" si="1"/>
        <v>#DIV/0!</v>
      </c>
      <c r="H7" s="3">
        <v>0</v>
      </c>
      <c r="I7" s="43" t="e">
        <f t="shared" si="2"/>
        <v>#DIV/0!</v>
      </c>
    </row>
    <row r="8" spans="2:9" ht="19.5" customHeight="1" thickBot="1">
      <c r="B8" s="29" t="s">
        <v>163</v>
      </c>
      <c r="C8" s="3">
        <v>0</v>
      </c>
      <c r="D8" s="3">
        <v>0</v>
      </c>
      <c r="E8" s="41" t="e">
        <f t="shared" si="0"/>
        <v>#DIV/0!</v>
      </c>
      <c r="F8" s="3">
        <v>0</v>
      </c>
      <c r="G8" s="5" t="e">
        <f t="shared" si="1"/>
        <v>#DIV/0!</v>
      </c>
      <c r="H8" s="3">
        <v>0</v>
      </c>
      <c r="I8" s="43" t="e">
        <f t="shared" si="2"/>
        <v>#DIV/0!</v>
      </c>
    </row>
    <row r="9" spans="2:9" ht="16.5" customHeight="1" thickBot="1">
      <c r="B9" s="29" t="s">
        <v>164</v>
      </c>
      <c r="C9" s="3">
        <v>0</v>
      </c>
      <c r="D9" s="3">
        <v>0</v>
      </c>
      <c r="E9" s="41" t="e">
        <f t="shared" si="0"/>
        <v>#DIV/0!</v>
      </c>
      <c r="F9" s="3">
        <v>0</v>
      </c>
      <c r="G9" s="5" t="e">
        <f t="shared" si="1"/>
        <v>#DIV/0!</v>
      </c>
      <c r="H9" s="3">
        <v>0</v>
      </c>
      <c r="I9" s="43" t="e">
        <f t="shared" si="2"/>
        <v>#DIV/0!</v>
      </c>
    </row>
    <row r="10" spans="2:9" ht="17.25" customHeight="1" thickBot="1">
      <c r="B10" s="32" t="s">
        <v>165</v>
      </c>
      <c r="C10" s="2">
        <v>0</v>
      </c>
      <c r="D10" s="2">
        <v>0</v>
      </c>
      <c r="E10" s="40" t="e">
        <f t="shared" si="0"/>
        <v>#DIV/0!</v>
      </c>
      <c r="F10" s="2">
        <v>0</v>
      </c>
      <c r="G10" s="1" t="e">
        <f t="shared" si="1"/>
        <v>#DIV/0!</v>
      </c>
      <c r="H10" s="2">
        <v>0</v>
      </c>
      <c r="I10" s="42" t="e">
        <f t="shared" si="2"/>
        <v>#DIV/0!</v>
      </c>
    </row>
    <row r="11" spans="2:9" ht="28.5" customHeight="1" thickBot="1">
      <c r="B11" s="29" t="s">
        <v>166</v>
      </c>
      <c r="C11" s="3">
        <v>0</v>
      </c>
      <c r="D11" s="3">
        <v>0</v>
      </c>
      <c r="E11" s="41" t="e">
        <f t="shared" si="0"/>
        <v>#DIV/0!</v>
      </c>
      <c r="F11" s="3">
        <v>0</v>
      </c>
      <c r="G11" s="5" t="e">
        <f t="shared" si="1"/>
        <v>#DIV/0!</v>
      </c>
      <c r="H11" s="3">
        <v>0</v>
      </c>
      <c r="I11" s="43" t="e">
        <f t="shared" si="2"/>
        <v>#DIV/0!</v>
      </c>
    </row>
    <row r="12" spans="2:9" ht="51" customHeight="1" thickBot="1">
      <c r="B12" s="29" t="s">
        <v>167</v>
      </c>
      <c r="C12" s="3">
        <v>0</v>
      </c>
      <c r="D12" s="3">
        <v>0</v>
      </c>
      <c r="E12" s="41" t="e">
        <f t="shared" si="0"/>
        <v>#DIV/0!</v>
      </c>
      <c r="F12" s="3">
        <v>0</v>
      </c>
      <c r="G12" s="5" t="e">
        <f t="shared" si="1"/>
        <v>#DIV/0!</v>
      </c>
      <c r="H12" s="3">
        <v>0</v>
      </c>
      <c r="I12" s="43" t="e">
        <f t="shared" si="2"/>
        <v>#DIV/0!</v>
      </c>
    </row>
    <row r="13" spans="2:9" ht="28.5" customHeight="1" thickBot="1">
      <c r="B13" s="29" t="s">
        <v>168</v>
      </c>
      <c r="C13" s="3">
        <v>0</v>
      </c>
      <c r="D13" s="3">
        <v>0</v>
      </c>
      <c r="E13" s="41" t="e">
        <f t="shared" si="0"/>
        <v>#DIV/0!</v>
      </c>
      <c r="F13" s="3">
        <v>0</v>
      </c>
      <c r="G13" s="5" t="e">
        <f t="shared" si="1"/>
        <v>#DIV/0!</v>
      </c>
      <c r="H13" s="3">
        <v>0</v>
      </c>
      <c r="I13" s="43" t="e">
        <f t="shared" si="2"/>
        <v>#DIV/0!</v>
      </c>
    </row>
    <row r="14" spans="2:9" ht="27.75" customHeight="1" thickBot="1">
      <c r="B14" s="29" t="s">
        <v>169</v>
      </c>
      <c r="C14" s="3">
        <v>0</v>
      </c>
      <c r="D14" s="3">
        <v>0</v>
      </c>
      <c r="E14" s="41" t="e">
        <f t="shared" si="0"/>
        <v>#DIV/0!</v>
      </c>
      <c r="F14" s="3">
        <v>0</v>
      </c>
      <c r="G14" s="5" t="e">
        <f t="shared" si="1"/>
        <v>#DIV/0!</v>
      </c>
      <c r="H14" s="3">
        <v>0</v>
      </c>
      <c r="I14" s="43" t="e">
        <f t="shared" si="2"/>
        <v>#DIV/0!</v>
      </c>
    </row>
    <row r="15" spans="2:9" ht="27.75" customHeight="1" thickBot="1">
      <c r="B15" s="29" t="s">
        <v>170</v>
      </c>
      <c r="C15" s="3">
        <v>0</v>
      </c>
      <c r="D15" s="3">
        <v>0</v>
      </c>
      <c r="E15" s="41" t="e">
        <f t="shared" si="0"/>
        <v>#DIV/0!</v>
      </c>
      <c r="F15" s="3">
        <v>0</v>
      </c>
      <c r="G15" s="5" t="e">
        <f t="shared" si="1"/>
        <v>#DIV/0!</v>
      </c>
      <c r="H15" s="3">
        <v>0</v>
      </c>
      <c r="I15" s="43" t="e">
        <f t="shared" si="2"/>
        <v>#DIV/0!</v>
      </c>
    </row>
    <row r="16" spans="2:9" ht="15.75" thickBot="1">
      <c r="B16" s="29" t="s">
        <v>162</v>
      </c>
      <c r="C16" s="3">
        <v>0</v>
      </c>
      <c r="D16" s="3">
        <v>0</v>
      </c>
      <c r="E16" s="41" t="e">
        <f t="shared" si="0"/>
        <v>#DIV/0!</v>
      </c>
      <c r="F16" s="3">
        <v>0</v>
      </c>
      <c r="G16" s="5" t="e">
        <f t="shared" si="1"/>
        <v>#DIV/0!</v>
      </c>
      <c r="H16" s="3">
        <v>0</v>
      </c>
      <c r="I16" s="43" t="e">
        <f t="shared" si="2"/>
        <v>#DIV/0!</v>
      </c>
    </row>
    <row r="17" spans="2:9" ht="15.75" thickBot="1">
      <c r="B17" s="29" t="s">
        <v>171</v>
      </c>
      <c r="C17" s="3">
        <v>0</v>
      </c>
      <c r="D17" s="3">
        <v>0</v>
      </c>
      <c r="E17" s="41" t="e">
        <f t="shared" si="0"/>
        <v>#DIV/0!</v>
      </c>
      <c r="F17" s="3">
        <v>0</v>
      </c>
      <c r="G17" s="5" t="e">
        <f t="shared" si="1"/>
        <v>#DIV/0!</v>
      </c>
      <c r="H17" s="3">
        <v>0</v>
      </c>
      <c r="I17" s="43" t="e">
        <f t="shared" si="2"/>
        <v>#DIV/0!</v>
      </c>
    </row>
    <row r="18" spans="2:9" ht="15.75" thickBot="1">
      <c r="B18" s="16" t="s">
        <v>75</v>
      </c>
      <c r="C18" s="17">
        <f>C5+C10</f>
        <v>0</v>
      </c>
      <c r="D18" s="17">
        <f>D5+D10</f>
        <v>0</v>
      </c>
      <c r="E18" s="40" t="e">
        <f t="shared" si="0"/>
        <v>#DIV/0!</v>
      </c>
      <c r="F18" s="17">
        <f>F5+F10</f>
        <v>0</v>
      </c>
      <c r="G18" s="1" t="e">
        <f t="shared" si="1"/>
        <v>#DIV/0!</v>
      </c>
      <c r="H18" s="17">
        <f>H5+H10</f>
        <v>0</v>
      </c>
      <c r="I18" s="42" t="e">
        <f t="shared" si="2"/>
        <v>#DIV/0!</v>
      </c>
    </row>
  </sheetData>
  <sheetProtection/>
  <mergeCells count="6">
    <mergeCell ref="H3:I3"/>
    <mergeCell ref="B1:I1"/>
    <mergeCell ref="B3:B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47.8515625" style="0" customWidth="1"/>
    <col min="3" max="3" width="13.8515625" style="0" customWidth="1"/>
    <col min="6" max="6" width="14.7109375" style="0" customWidth="1"/>
    <col min="7" max="7" width="16.140625" style="0" customWidth="1"/>
    <col min="8" max="8" width="14.00390625" style="0" customWidth="1"/>
  </cols>
  <sheetData>
    <row r="1" spans="2:8" ht="15">
      <c r="B1" s="257" t="s">
        <v>204</v>
      </c>
      <c r="C1" s="353"/>
      <c r="D1" s="353"/>
      <c r="E1" s="353"/>
      <c r="F1" s="353"/>
      <c r="G1" s="353"/>
      <c r="H1" s="353"/>
    </row>
    <row r="2" ht="15.75" thickBot="1"/>
    <row r="3" spans="2:8" ht="43.5" customHeight="1" thickBot="1">
      <c r="B3" s="262" t="s">
        <v>115</v>
      </c>
      <c r="C3" s="262" t="s">
        <v>172</v>
      </c>
      <c r="D3" s="262" t="s">
        <v>173</v>
      </c>
      <c r="E3" s="262"/>
      <c r="F3" s="262" t="s">
        <v>174</v>
      </c>
      <c r="G3" s="262" t="s">
        <v>175</v>
      </c>
      <c r="H3" s="262" t="s">
        <v>176</v>
      </c>
    </row>
    <row r="4" spans="2:11" ht="24.75" thickBot="1">
      <c r="B4" s="262"/>
      <c r="C4" s="262"/>
      <c r="D4" s="68" t="s">
        <v>14</v>
      </c>
      <c r="E4" s="68" t="s">
        <v>41</v>
      </c>
      <c r="F4" s="262"/>
      <c r="G4" s="262"/>
      <c r="H4" s="262"/>
      <c r="K4" s="7"/>
    </row>
    <row r="5" spans="2:8" ht="37.5" customHeight="1" thickBot="1">
      <c r="B5" s="58" t="s">
        <v>177</v>
      </c>
      <c r="C5" s="57">
        <v>0</v>
      </c>
      <c r="D5" s="57">
        <v>0</v>
      </c>
      <c r="E5" s="59" t="e">
        <f>(D5/C5)*100</f>
        <v>#DIV/0!</v>
      </c>
      <c r="F5" s="57">
        <v>0</v>
      </c>
      <c r="G5" s="57">
        <v>0</v>
      </c>
      <c r="H5" s="60" t="e">
        <f>(G5/F5)*100</f>
        <v>#DIV/0!</v>
      </c>
    </row>
    <row r="6" spans="2:8" ht="15.75" thickBot="1">
      <c r="B6" s="32" t="s">
        <v>178</v>
      </c>
      <c r="C6" s="3">
        <v>0</v>
      </c>
      <c r="D6" s="3">
        <v>0</v>
      </c>
      <c r="E6" s="5" t="e">
        <f aca="true" t="shared" si="0" ref="E6:E15">(D6/C6)*100</f>
        <v>#DIV/0!</v>
      </c>
      <c r="F6" s="3">
        <v>0</v>
      </c>
      <c r="G6" s="3">
        <v>0</v>
      </c>
      <c r="H6" s="15" t="e">
        <f aca="true" t="shared" si="1" ref="H6:H14">(G6/F6)*100</f>
        <v>#DIV/0!</v>
      </c>
    </row>
    <row r="7" spans="2:8" ht="15.75" thickBot="1">
      <c r="B7" s="32" t="s">
        <v>179</v>
      </c>
      <c r="C7" s="3">
        <v>0</v>
      </c>
      <c r="D7" s="3">
        <v>0</v>
      </c>
      <c r="E7" s="5" t="e">
        <f t="shared" si="0"/>
        <v>#DIV/0!</v>
      </c>
      <c r="F7" s="3">
        <v>0</v>
      </c>
      <c r="G7" s="3">
        <v>0</v>
      </c>
      <c r="H7" s="15" t="e">
        <f t="shared" si="1"/>
        <v>#DIV/0!</v>
      </c>
    </row>
    <row r="8" spans="2:8" ht="28.5" customHeight="1" thickBot="1">
      <c r="B8" s="29" t="s">
        <v>180</v>
      </c>
      <c r="C8" s="3">
        <v>0</v>
      </c>
      <c r="D8" s="3">
        <v>0</v>
      </c>
      <c r="E8" s="5" t="e">
        <f t="shared" si="0"/>
        <v>#DIV/0!</v>
      </c>
      <c r="F8" s="3">
        <v>0</v>
      </c>
      <c r="G8" s="3">
        <v>0</v>
      </c>
      <c r="H8" s="15" t="e">
        <f t="shared" si="1"/>
        <v>#DIV/0!</v>
      </c>
    </row>
    <row r="9" spans="2:8" ht="15.75" thickBot="1">
      <c r="B9" s="32" t="s">
        <v>181</v>
      </c>
      <c r="C9" s="3">
        <v>0</v>
      </c>
      <c r="D9" s="3">
        <v>0</v>
      </c>
      <c r="E9" s="5" t="e">
        <f t="shared" si="0"/>
        <v>#DIV/0!</v>
      </c>
      <c r="F9" s="3">
        <v>0</v>
      </c>
      <c r="G9" s="3">
        <v>0</v>
      </c>
      <c r="H9" s="15" t="e">
        <f t="shared" si="1"/>
        <v>#DIV/0!</v>
      </c>
    </row>
    <row r="10" spans="2:8" ht="15.75" thickBot="1">
      <c r="B10" s="29" t="s">
        <v>182</v>
      </c>
      <c r="C10" s="3">
        <v>0</v>
      </c>
      <c r="D10" s="3">
        <v>0</v>
      </c>
      <c r="E10" s="5" t="e">
        <f t="shared" si="0"/>
        <v>#DIV/0!</v>
      </c>
      <c r="F10" s="3">
        <v>0</v>
      </c>
      <c r="G10" s="3">
        <v>0</v>
      </c>
      <c r="H10" s="15" t="e">
        <f t="shared" si="1"/>
        <v>#DIV/0!</v>
      </c>
    </row>
    <row r="11" spans="2:8" ht="15.75" thickBot="1">
      <c r="B11" s="29" t="s">
        <v>183</v>
      </c>
      <c r="C11" s="3">
        <v>0</v>
      </c>
      <c r="D11" s="3">
        <v>0</v>
      </c>
      <c r="E11" s="5" t="e">
        <f t="shared" si="0"/>
        <v>#DIV/0!</v>
      </c>
      <c r="F11" s="3">
        <v>0</v>
      </c>
      <c r="G11" s="3">
        <v>0</v>
      </c>
      <c r="H11" s="15" t="e">
        <f t="shared" si="1"/>
        <v>#DIV/0!</v>
      </c>
    </row>
    <row r="12" spans="2:8" ht="15.75" thickBot="1">
      <c r="B12" s="29" t="s">
        <v>184</v>
      </c>
      <c r="C12" s="3">
        <v>0</v>
      </c>
      <c r="D12" s="3">
        <v>0</v>
      </c>
      <c r="E12" s="5" t="e">
        <f t="shared" si="0"/>
        <v>#DIV/0!</v>
      </c>
      <c r="F12" s="3">
        <v>0</v>
      </c>
      <c r="G12" s="3">
        <v>0</v>
      </c>
      <c r="H12" s="15" t="e">
        <f t="shared" si="1"/>
        <v>#DIV/0!</v>
      </c>
    </row>
    <row r="13" spans="2:8" ht="23.25" thickBot="1">
      <c r="B13" s="29" t="s">
        <v>185</v>
      </c>
      <c r="C13" s="3">
        <v>0</v>
      </c>
      <c r="D13" s="3">
        <v>0</v>
      </c>
      <c r="E13" s="5" t="e">
        <f t="shared" si="0"/>
        <v>#DIV/0!</v>
      </c>
      <c r="F13" s="3">
        <v>0</v>
      </c>
      <c r="G13" s="3">
        <v>0</v>
      </c>
      <c r="H13" s="15" t="e">
        <f t="shared" si="1"/>
        <v>#DIV/0!</v>
      </c>
    </row>
    <row r="14" spans="2:8" ht="24.75" customHeight="1" thickBot="1">
      <c r="B14" s="32" t="s">
        <v>186</v>
      </c>
      <c r="C14" s="3">
        <v>0</v>
      </c>
      <c r="D14" s="3">
        <v>0</v>
      </c>
      <c r="E14" s="5" t="e">
        <f t="shared" si="0"/>
        <v>#DIV/0!</v>
      </c>
      <c r="F14" s="3">
        <v>0</v>
      </c>
      <c r="G14" s="3">
        <v>0</v>
      </c>
      <c r="H14" s="15" t="e">
        <f t="shared" si="1"/>
        <v>#DIV/0!</v>
      </c>
    </row>
    <row r="15" spans="2:8" ht="18" customHeight="1" thickBot="1">
      <c r="B15" s="33" t="s">
        <v>187</v>
      </c>
      <c r="C15" s="3">
        <v>0</v>
      </c>
      <c r="D15" s="3">
        <v>0</v>
      </c>
      <c r="E15" s="5" t="e">
        <f t="shared" si="0"/>
        <v>#DIV/0!</v>
      </c>
      <c r="F15" s="3">
        <v>0</v>
      </c>
      <c r="G15" s="3">
        <v>0</v>
      </c>
      <c r="H15" s="15" t="e">
        <f>(G15/F15)*100</f>
        <v>#DIV/0!</v>
      </c>
    </row>
  </sheetData>
  <sheetProtection/>
  <mergeCells count="7">
    <mergeCell ref="B1:H1"/>
    <mergeCell ref="B3:B4"/>
    <mergeCell ref="C3:C4"/>
    <mergeCell ref="D3:E3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H5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P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8515625" style="0" customWidth="1"/>
    <col min="2" max="2" width="11.28125" style="0" customWidth="1"/>
    <col min="3" max="3" width="10.00390625" style="0" customWidth="1"/>
    <col min="4" max="16" width="9.57421875" style="0" customWidth="1"/>
  </cols>
  <sheetData>
    <row r="1" spans="2:16" ht="15">
      <c r="B1" s="257" t="s">
        <v>218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2:16" ht="16.5" thickBot="1"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6" ht="15" customHeight="1" thickBot="1">
      <c r="B3" s="262" t="s">
        <v>97</v>
      </c>
      <c r="C3" s="262"/>
      <c r="D3" s="262" t="s">
        <v>94</v>
      </c>
      <c r="E3" s="262" t="s">
        <v>2</v>
      </c>
      <c r="F3" s="262" t="s">
        <v>3</v>
      </c>
      <c r="G3" s="262" t="s">
        <v>4</v>
      </c>
      <c r="H3" s="262" t="s">
        <v>5</v>
      </c>
      <c r="I3" s="262" t="s">
        <v>6</v>
      </c>
      <c r="J3" s="262" t="s">
        <v>7</v>
      </c>
      <c r="K3" s="262" t="s">
        <v>8</v>
      </c>
      <c r="L3" s="262" t="s">
        <v>9</v>
      </c>
      <c r="M3" s="262" t="s">
        <v>10</v>
      </c>
      <c r="N3" s="262" t="s">
        <v>95</v>
      </c>
      <c r="O3" s="262" t="s">
        <v>98</v>
      </c>
      <c r="P3" s="262"/>
    </row>
    <row r="4" spans="2:16" ht="24.75" thickBo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68" t="s">
        <v>14</v>
      </c>
      <c r="P4" s="68" t="s">
        <v>41</v>
      </c>
    </row>
    <row r="5" spans="2:16" ht="19.5" customHeight="1" thickBot="1">
      <c r="B5" s="263" t="s">
        <v>243</v>
      </c>
      <c r="C5" s="263"/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100">
        <f>D5+E5+F5+G5+H5+I5+J5+K5+L5+M5+N5</f>
        <v>0</v>
      </c>
      <c r="P5" s="101" t="e">
        <f>(O5/$O$10)*100</f>
        <v>#DIV/0!</v>
      </c>
    </row>
    <row r="6" spans="2:16" ht="18.75" customHeight="1" thickBot="1">
      <c r="B6" s="258" t="s">
        <v>214</v>
      </c>
      <c r="C6" s="258"/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22">
        <f>D6+E6+F6+G6+H6+I6+J6+K6+L6+M6+N6</f>
        <v>0</v>
      </c>
      <c r="P6" s="45" t="e">
        <f>(O6/$O$10)*100</f>
        <v>#DIV/0!</v>
      </c>
    </row>
    <row r="7" spans="2:16" ht="24.75" customHeight="1" thickBot="1">
      <c r="B7" s="258" t="s">
        <v>215</v>
      </c>
      <c r="C7" s="258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2">
        <f>D7+E7+F7+G7+H7+I7+J7+K7+L7+M7+N7</f>
        <v>0</v>
      </c>
      <c r="P7" s="45" t="e">
        <f>(O7/$O$10)*100</f>
        <v>#DIV/0!</v>
      </c>
    </row>
    <row r="8" spans="2:16" ht="17.25" customHeight="1" thickBot="1">
      <c r="B8" s="258" t="s">
        <v>216</v>
      </c>
      <c r="C8" s="258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2">
        <f>D8+E8+F8+G8+H8+I8+J8+K8+L8+M8+N8</f>
        <v>0</v>
      </c>
      <c r="P8" s="45" t="e">
        <f>(O8/$O$10)*100</f>
        <v>#DIV/0!</v>
      </c>
    </row>
    <row r="9" spans="2:16" ht="24.75" customHeight="1" thickBot="1">
      <c r="B9" s="258" t="s">
        <v>217</v>
      </c>
      <c r="C9" s="258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2">
        <f>D9+E9+F9+G9+H9+I9+J9+K9+L9+M9+N9</f>
        <v>0</v>
      </c>
      <c r="P9" s="45" t="e">
        <f>(O9/$O$10)*100</f>
        <v>#DIV/0!</v>
      </c>
    </row>
    <row r="10" spans="2:16" ht="15.75" thickBot="1">
      <c r="B10" s="354" t="s">
        <v>113</v>
      </c>
      <c r="C10" s="26" t="s">
        <v>14</v>
      </c>
      <c r="D10" s="21">
        <f>SUM(D5:D9)</f>
        <v>0</v>
      </c>
      <c r="E10" s="21">
        <f aca="true" t="shared" si="0" ref="E10:O10">SUM(E5:E9)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v>100</v>
      </c>
    </row>
    <row r="11" spans="2:16" ht="15.75" thickBot="1">
      <c r="B11" s="355"/>
      <c r="C11" s="102" t="s">
        <v>242</v>
      </c>
      <c r="D11" s="44" t="e">
        <f>(D10/'Численность (чел)'!$C$15)*100000</f>
        <v>#DIV/0!</v>
      </c>
      <c r="E11" s="44" t="e">
        <f>(E10/'Численность (чел)'!$C$15)*100000</f>
        <v>#DIV/0!</v>
      </c>
      <c r="F11" s="44" t="e">
        <f>(F10/'Численность (чел)'!$C$15)*100000</f>
        <v>#DIV/0!</v>
      </c>
      <c r="G11" s="44" t="e">
        <f>(G10/'Численность (чел)'!$C$15)*100000</f>
        <v>#DIV/0!</v>
      </c>
      <c r="H11" s="44" t="e">
        <f>(H10/'Численность (чел)'!$C$15)*100000</f>
        <v>#DIV/0!</v>
      </c>
      <c r="I11" s="44" t="e">
        <f>(I10/'Численность (чел)'!$C$15)*100000</f>
        <v>#DIV/0!</v>
      </c>
      <c r="J11" s="44" t="e">
        <f>(J10/'Численность (чел)'!$C$15)*100000</f>
        <v>#DIV/0!</v>
      </c>
      <c r="K11" s="44" t="e">
        <f>(K10/'Численность (чел)'!$C$15)*100000</f>
        <v>#DIV/0!</v>
      </c>
      <c r="L11" s="44" t="e">
        <f>(L10/'Численность (чел)'!$C$15)*100000</f>
        <v>#DIV/0!</v>
      </c>
      <c r="M11" s="44" t="e">
        <f>(M10/'Численность (чел)'!$C$15)*100000</f>
        <v>#DIV/0!</v>
      </c>
      <c r="N11" s="44" t="e">
        <f>(N10/'Численность (чел)'!$C$15)*100000</f>
        <v>#DIV/0!</v>
      </c>
      <c r="O11" s="44" t="e">
        <f>(O10/'Численность (чел)'!$C$15)*100000</f>
        <v>#DIV/0!</v>
      </c>
      <c r="P11" s="26" t="s">
        <v>96</v>
      </c>
    </row>
  </sheetData>
  <sheetProtection/>
  <mergeCells count="20">
    <mergeCell ref="N3:N4"/>
    <mergeCell ref="E3:E4"/>
    <mergeCell ref="F3:F4"/>
    <mergeCell ref="G3:G4"/>
    <mergeCell ref="B7:C7"/>
    <mergeCell ref="H3:H4"/>
    <mergeCell ref="J3:J4"/>
    <mergeCell ref="K3:K4"/>
    <mergeCell ref="L3:L4"/>
    <mergeCell ref="M3:M4"/>
    <mergeCell ref="B8:C8"/>
    <mergeCell ref="B9:C9"/>
    <mergeCell ref="B10:B11"/>
    <mergeCell ref="B1:P1"/>
    <mergeCell ref="O3:P3"/>
    <mergeCell ref="B5:C5"/>
    <mergeCell ref="B6:C6"/>
    <mergeCell ref="I3:I4"/>
    <mergeCell ref="B3:C4"/>
    <mergeCell ref="D3:D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00390625" style="0" customWidth="1"/>
    <col min="5" max="5" width="10.00390625" style="0" customWidth="1"/>
    <col min="7" max="7" width="10.00390625" style="0" customWidth="1"/>
    <col min="9" max="9" width="9.7109375" style="0" customWidth="1"/>
    <col min="11" max="11" width="10.140625" style="0" customWidth="1"/>
    <col min="13" max="13" width="10.140625" style="0" customWidth="1"/>
    <col min="15" max="15" width="10.140625" style="0" customWidth="1"/>
  </cols>
  <sheetData>
    <row r="1" spans="2:16" ht="15.75" customHeight="1">
      <c r="B1" s="257" t="s">
        <v>239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81"/>
    </row>
    <row r="2" ht="15.75" thickBot="1"/>
    <row r="3" spans="2:15" ht="16.5" customHeight="1" thickBot="1">
      <c r="B3" s="262" t="s">
        <v>78</v>
      </c>
      <c r="C3" s="262"/>
      <c r="D3" s="262" t="s">
        <v>143</v>
      </c>
      <c r="E3" s="262"/>
      <c r="F3" s="262"/>
      <c r="G3" s="262"/>
      <c r="H3" s="262"/>
      <c r="I3" s="262"/>
      <c r="J3" s="262" t="s">
        <v>144</v>
      </c>
      <c r="K3" s="262"/>
      <c r="L3" s="262"/>
      <c r="M3" s="262"/>
      <c r="N3" s="262"/>
      <c r="O3" s="262"/>
    </row>
    <row r="4" spans="2:15" ht="24" customHeight="1" thickBot="1">
      <c r="B4" s="262"/>
      <c r="C4" s="262"/>
      <c r="D4" s="262" t="s">
        <v>219</v>
      </c>
      <c r="E4" s="262"/>
      <c r="F4" s="262" t="s">
        <v>220</v>
      </c>
      <c r="G4" s="262"/>
      <c r="H4" s="262" t="s">
        <v>221</v>
      </c>
      <c r="I4" s="262"/>
      <c r="J4" s="262" t="s">
        <v>219</v>
      </c>
      <c r="K4" s="262"/>
      <c r="L4" s="262" t="s">
        <v>220</v>
      </c>
      <c r="M4" s="262"/>
      <c r="N4" s="262" t="s">
        <v>221</v>
      </c>
      <c r="O4" s="262"/>
    </row>
    <row r="5" spans="2:15" ht="24.75" thickBot="1">
      <c r="B5" s="262"/>
      <c r="C5" s="262"/>
      <c r="D5" s="82" t="s">
        <v>14</v>
      </c>
      <c r="E5" s="83" t="s">
        <v>205</v>
      </c>
      <c r="F5" s="82" t="s">
        <v>14</v>
      </c>
      <c r="G5" s="83" t="s">
        <v>205</v>
      </c>
      <c r="H5" s="82" t="s">
        <v>14</v>
      </c>
      <c r="I5" s="83" t="s">
        <v>205</v>
      </c>
      <c r="J5" s="82" t="s">
        <v>14</v>
      </c>
      <c r="K5" s="83" t="s">
        <v>205</v>
      </c>
      <c r="L5" s="82" t="s">
        <v>14</v>
      </c>
      <c r="M5" s="83" t="s">
        <v>205</v>
      </c>
      <c r="N5" s="82" t="s">
        <v>14</v>
      </c>
      <c r="O5" s="83" t="s">
        <v>205</v>
      </c>
    </row>
    <row r="6" spans="2:15" ht="15.75" customHeight="1" thickBot="1">
      <c r="B6" s="356" t="s">
        <v>94</v>
      </c>
      <c r="C6" s="356"/>
      <c r="D6" s="84">
        <v>0</v>
      </c>
      <c r="E6" s="99" t="e">
        <f>(D6/'Численность (чел)'!$C$4)*100000</f>
        <v>#DIV/0!</v>
      </c>
      <c r="F6" s="84">
        <v>0</v>
      </c>
      <c r="G6" s="99" t="e">
        <f>(F6/'Численность (чел)'!$C$4)*100000</f>
        <v>#DIV/0!</v>
      </c>
      <c r="H6" s="84">
        <v>0</v>
      </c>
      <c r="I6" s="99" t="e">
        <f>(H6/'Численность (чел)'!$C$4)*100000</f>
        <v>#DIV/0!</v>
      </c>
      <c r="J6" s="84">
        <v>0</v>
      </c>
      <c r="K6" s="99" t="e">
        <f>(J6/'Численность (чел)'!$C$4)*100000</f>
        <v>#DIV/0!</v>
      </c>
      <c r="L6" s="84">
        <v>0</v>
      </c>
      <c r="M6" s="99" t="e">
        <f>(L6/'Численность (чел)'!$C$4)*100000</f>
        <v>#DIV/0!</v>
      </c>
      <c r="N6" s="84">
        <v>0</v>
      </c>
      <c r="O6" s="99" t="e">
        <f>(N6/'Численность (чел)'!$C$4)*100000</f>
        <v>#DIV/0!</v>
      </c>
    </row>
    <row r="7" spans="2:15" ht="15.75" thickBot="1">
      <c r="B7" s="356" t="s">
        <v>152</v>
      </c>
      <c r="C7" s="356"/>
      <c r="D7" s="84">
        <v>0</v>
      </c>
      <c r="E7" s="99" t="e">
        <f>(D7/SUM('Численность (чел)'!C5:C8))*100000</f>
        <v>#DIV/0!</v>
      </c>
      <c r="F7" s="84">
        <v>0</v>
      </c>
      <c r="G7" s="99" t="e">
        <f>(F7/SUM('Численность (чел)'!C5:C8))*100000</f>
        <v>#DIV/0!</v>
      </c>
      <c r="H7" s="84">
        <v>0</v>
      </c>
      <c r="I7" s="99" t="e">
        <f>(H7/SUM('Численность (чел)'!C5:C8))*100000</f>
        <v>#DIV/0!</v>
      </c>
      <c r="J7" s="84">
        <v>0</v>
      </c>
      <c r="K7" s="99" t="e">
        <f>(J7/SUM('Численность (чел)'!C5:C8))*100000</f>
        <v>#DIV/0!</v>
      </c>
      <c r="L7" s="84">
        <v>0</v>
      </c>
      <c r="M7" s="99" t="e">
        <f>(L7/SUM('Численность (чел)'!C5:C8))*100000</f>
        <v>#DIV/0!</v>
      </c>
      <c r="N7" s="84">
        <v>0</v>
      </c>
      <c r="O7" s="99" t="e">
        <f>(N7/SUM('Численность (чел)'!C5:C8))*100000</f>
        <v>#DIV/0!</v>
      </c>
    </row>
    <row r="8" spans="2:15" ht="15" customHeight="1" thickBot="1">
      <c r="B8" s="356" t="s">
        <v>6</v>
      </c>
      <c r="C8" s="356"/>
      <c r="D8" s="84">
        <v>0</v>
      </c>
      <c r="E8" s="99" t="e">
        <f>(D8/'Численность (чел)'!$C$9)*100000</f>
        <v>#DIV/0!</v>
      </c>
      <c r="F8" s="84">
        <v>0</v>
      </c>
      <c r="G8" s="98" t="e">
        <f>(F8/'Численность (чел)'!$C$9)*100000</f>
        <v>#DIV/0!</v>
      </c>
      <c r="H8" s="84">
        <v>0</v>
      </c>
      <c r="I8" s="98" t="e">
        <f>(H8/'Численность (чел)'!$C$9)*100000</f>
        <v>#DIV/0!</v>
      </c>
      <c r="J8" s="84">
        <v>0</v>
      </c>
      <c r="K8" s="98" t="e">
        <f>(J8/'Численность (чел)'!$C$9)*100000</f>
        <v>#DIV/0!</v>
      </c>
      <c r="L8" s="84">
        <v>0</v>
      </c>
      <c r="M8" s="98" t="e">
        <f>(L8/'Численность (чел)'!$C$9)*100000</f>
        <v>#DIV/0!</v>
      </c>
      <c r="N8" s="84">
        <v>0</v>
      </c>
      <c r="O8" s="98" t="e">
        <f>(N8/'Численность (чел)'!$C$9)*100000</f>
        <v>#DIV/0!</v>
      </c>
    </row>
    <row r="9" spans="2:15" ht="15" customHeight="1" thickBot="1">
      <c r="B9" s="356" t="s">
        <v>7</v>
      </c>
      <c r="C9" s="356"/>
      <c r="D9" s="84">
        <v>0</v>
      </c>
      <c r="E9" s="99" t="e">
        <f>(D9/'Численность (чел)'!$C$10)*100000</f>
        <v>#DIV/0!</v>
      </c>
      <c r="F9" s="84">
        <v>0</v>
      </c>
      <c r="G9" s="98" t="e">
        <f>(F9/'Численность (чел)'!$C$10)*100000</f>
        <v>#DIV/0!</v>
      </c>
      <c r="H9" s="84">
        <v>0</v>
      </c>
      <c r="I9" s="98" t="e">
        <f>(H9/'Численность (чел)'!$C$10)*100000</f>
        <v>#DIV/0!</v>
      </c>
      <c r="J9" s="84">
        <v>0</v>
      </c>
      <c r="K9" s="98" t="e">
        <f>(J9/'Численность (чел)'!$C$10)*100000</f>
        <v>#DIV/0!</v>
      </c>
      <c r="L9" s="84">
        <v>0</v>
      </c>
      <c r="M9" s="98" t="e">
        <f>(L9/'Численность (чел)'!$C$10)*100000</f>
        <v>#DIV/0!</v>
      </c>
      <c r="N9" s="84">
        <v>0</v>
      </c>
      <c r="O9" s="98" t="e">
        <f>(N9/'Численность (чел)'!$C$10)*100000</f>
        <v>#DIV/0!</v>
      </c>
    </row>
    <row r="10" spans="2:15" ht="15" customHeight="1" thickBot="1">
      <c r="B10" s="356" t="s">
        <v>8</v>
      </c>
      <c r="C10" s="356"/>
      <c r="D10" s="84">
        <v>0</v>
      </c>
      <c r="E10" s="99" t="e">
        <f>(D10/'Численность (чел)'!$C$11)*100000</f>
        <v>#DIV/0!</v>
      </c>
      <c r="F10" s="84">
        <v>0</v>
      </c>
      <c r="G10" s="98" t="e">
        <f>(F10/'Численность (чел)'!$C$11)*100000</f>
        <v>#DIV/0!</v>
      </c>
      <c r="H10" s="84">
        <v>0</v>
      </c>
      <c r="I10" s="98" t="e">
        <f>(H10/'Численность (чел)'!$C$11)*100000</f>
        <v>#DIV/0!</v>
      </c>
      <c r="J10" s="84">
        <v>0</v>
      </c>
      <c r="K10" s="98" t="e">
        <f>(J10/'Численность (чел)'!$C$11)*100000</f>
        <v>#DIV/0!</v>
      </c>
      <c r="L10" s="84">
        <v>0</v>
      </c>
      <c r="M10" s="98" t="e">
        <f>(L10/'Численность (чел)'!$C$11)*100000</f>
        <v>#DIV/0!</v>
      </c>
      <c r="N10" s="84">
        <v>0</v>
      </c>
      <c r="O10" s="98" t="e">
        <f>(N10/'Численность (чел)'!$C$11)*100000</f>
        <v>#DIV/0!</v>
      </c>
    </row>
    <row r="11" spans="2:15" ht="15" customHeight="1" thickBot="1">
      <c r="B11" s="356" t="s">
        <v>9</v>
      </c>
      <c r="C11" s="356"/>
      <c r="D11" s="84">
        <v>0</v>
      </c>
      <c r="E11" s="99" t="e">
        <f>(D11/'Численность (чел)'!$C$12)*100000</f>
        <v>#DIV/0!</v>
      </c>
      <c r="F11" s="84">
        <v>0</v>
      </c>
      <c r="G11" s="98" t="e">
        <f>(F11/'Численность (чел)'!$C$12)*100000</f>
        <v>#DIV/0!</v>
      </c>
      <c r="H11" s="84">
        <v>0</v>
      </c>
      <c r="I11" s="98" t="e">
        <f>(H11/'Численность (чел)'!$C$12)*100000</f>
        <v>#DIV/0!</v>
      </c>
      <c r="J11" s="84">
        <v>0</v>
      </c>
      <c r="K11" s="98" t="e">
        <f>(J11/'Численность (чел)'!$C$12)*100000</f>
        <v>#DIV/0!</v>
      </c>
      <c r="L11" s="84">
        <v>0</v>
      </c>
      <c r="M11" s="98" t="e">
        <f>(L11/'Численность (чел)'!$C$12)*100000</f>
        <v>#DIV/0!</v>
      </c>
      <c r="N11" s="84">
        <v>0</v>
      </c>
      <c r="O11" s="98" t="e">
        <f>(N11/'Численность (чел)'!$C$12)*100000</f>
        <v>#DIV/0!</v>
      </c>
    </row>
    <row r="12" spans="2:15" ht="15" customHeight="1" thickBot="1">
      <c r="B12" s="356" t="s">
        <v>10</v>
      </c>
      <c r="C12" s="356"/>
      <c r="D12" s="84">
        <v>0</v>
      </c>
      <c r="E12" s="99" t="e">
        <f>(D12/'Численность (чел)'!$C$13)*100000</f>
        <v>#DIV/0!</v>
      </c>
      <c r="F12" s="84">
        <v>0</v>
      </c>
      <c r="G12" s="98" t="e">
        <f>(F12/'Численность (чел)'!$C$13)*100000</f>
        <v>#DIV/0!</v>
      </c>
      <c r="H12" s="84">
        <v>0</v>
      </c>
      <c r="I12" s="98" t="e">
        <f>(H12/'Численность (чел)'!$C$13)*100000</f>
        <v>#DIV/0!</v>
      </c>
      <c r="J12" s="84">
        <v>0</v>
      </c>
      <c r="K12" s="98" t="e">
        <f>(J12/'Численность (чел)'!$C$13)*100000</f>
        <v>#DIV/0!</v>
      </c>
      <c r="L12" s="84">
        <v>0</v>
      </c>
      <c r="M12" s="98" t="e">
        <f>(L12/'Численность (чел)'!$C$13)*100000</f>
        <v>#DIV/0!</v>
      </c>
      <c r="N12" s="84">
        <v>0</v>
      </c>
      <c r="O12" s="98" t="e">
        <f>(N12/'Численность (чел)'!$C$13)*100000</f>
        <v>#DIV/0!</v>
      </c>
    </row>
    <row r="13" spans="2:15" ht="15.75" customHeight="1" thickBot="1">
      <c r="B13" s="356" t="s">
        <v>95</v>
      </c>
      <c r="C13" s="356"/>
      <c r="D13" s="84">
        <v>0</v>
      </c>
      <c r="E13" s="99" t="e">
        <f>(D13/'Численность (чел)'!$C$14)*100000</f>
        <v>#DIV/0!</v>
      </c>
      <c r="F13" s="84">
        <v>0</v>
      </c>
      <c r="G13" s="98" t="e">
        <f>(F13/'Численность (чел)'!$C$14)*100000</f>
        <v>#DIV/0!</v>
      </c>
      <c r="H13" s="84">
        <v>0</v>
      </c>
      <c r="I13" s="98" t="e">
        <f>(H13/'Численность (чел)'!$C$14)*100000</f>
        <v>#DIV/0!</v>
      </c>
      <c r="J13" s="84">
        <v>0</v>
      </c>
      <c r="K13" s="98" t="e">
        <f>(J13/'Численность (чел)'!$C$14)*100000</f>
        <v>#DIV/0!</v>
      </c>
      <c r="L13" s="84">
        <v>0</v>
      </c>
      <c r="M13" s="98" t="e">
        <f>(L13/'Численность (чел)'!$C$14)*100000</f>
        <v>#DIV/0!</v>
      </c>
      <c r="N13" s="84">
        <v>0</v>
      </c>
      <c r="O13" s="98" t="e">
        <f>(N13/'Численность (чел)'!$C$14)*100000</f>
        <v>#DIV/0!</v>
      </c>
    </row>
    <row r="14" spans="2:15" ht="15.75" thickBot="1">
      <c r="B14" s="359" t="s">
        <v>98</v>
      </c>
      <c r="C14" s="85" t="s">
        <v>14</v>
      </c>
      <c r="D14" s="86">
        <f>SUM(D6:D13)</f>
        <v>0</v>
      </c>
      <c r="E14" s="97" t="e">
        <f>(D14/'Численность (чел)'!$C$15)*100000</f>
        <v>#DIV/0!</v>
      </c>
      <c r="F14" s="86">
        <f>SUM(F6:F13)</f>
        <v>0</v>
      </c>
      <c r="G14" s="97" t="e">
        <f>(F14/'Численность (чел)'!$C$15)*100000</f>
        <v>#DIV/0!</v>
      </c>
      <c r="H14" s="86">
        <f>SUM(H6:H13)</f>
        <v>0</v>
      </c>
      <c r="I14" s="97" t="e">
        <f>(H14/'Численность (чел)'!$C$15)*100000</f>
        <v>#DIV/0!</v>
      </c>
      <c r="J14" s="86">
        <f>SUM(J6:J13)</f>
        <v>0</v>
      </c>
      <c r="K14" s="97" t="e">
        <f>(J14/'Численность (чел)'!$C$15)*100000</f>
        <v>#DIV/0!</v>
      </c>
      <c r="L14" s="86">
        <f>SUM(L6:L13)</f>
        <v>0</v>
      </c>
      <c r="M14" s="97" t="e">
        <f>(L14/'Численность (чел)'!$C$15)*100000</f>
        <v>#DIV/0!</v>
      </c>
      <c r="N14" s="86">
        <f>SUM(N6:N13)</f>
        <v>0</v>
      </c>
      <c r="O14" s="97" t="e">
        <f>(N14/'Численность (чел)'!$C$15)*100000</f>
        <v>#DIV/0!</v>
      </c>
    </row>
    <row r="15" spans="2:15" ht="15.75" thickBot="1">
      <c r="B15" s="359"/>
      <c r="C15" s="85" t="s">
        <v>41</v>
      </c>
      <c r="D15" s="357">
        <v>100</v>
      </c>
      <c r="E15" s="357"/>
      <c r="F15" s="358" t="e">
        <f>F14/D14*100</f>
        <v>#DIV/0!</v>
      </c>
      <c r="G15" s="358"/>
      <c r="H15" s="358" t="e">
        <f>H14/D14*100</f>
        <v>#DIV/0!</v>
      </c>
      <c r="I15" s="358"/>
      <c r="J15" s="357">
        <v>100</v>
      </c>
      <c r="K15" s="357"/>
      <c r="L15" s="358" t="e">
        <f>L14/J14*100</f>
        <v>#DIV/0!</v>
      </c>
      <c r="M15" s="358"/>
      <c r="N15" s="358" t="e">
        <f>N14/J14*100</f>
        <v>#DIV/0!</v>
      </c>
      <c r="O15" s="358"/>
    </row>
  </sheetData>
  <sheetProtection/>
  <mergeCells count="25">
    <mergeCell ref="J15:K15"/>
    <mergeCell ref="L15:M15"/>
    <mergeCell ref="N15:O15"/>
    <mergeCell ref="B1:O1"/>
    <mergeCell ref="B12:C12"/>
    <mergeCell ref="B13:C13"/>
    <mergeCell ref="B14:B15"/>
    <mergeCell ref="D15:E15"/>
    <mergeCell ref="F15:G15"/>
    <mergeCell ref="H15:I15"/>
    <mergeCell ref="B6:C6"/>
    <mergeCell ref="B7:C7"/>
    <mergeCell ref="B8:C8"/>
    <mergeCell ref="B9:C9"/>
    <mergeCell ref="B10:C10"/>
    <mergeCell ref="B11:C11"/>
    <mergeCell ref="B3:C5"/>
    <mergeCell ref="D3:I3"/>
    <mergeCell ref="J3:O3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horizontalDpi="600" verticalDpi="600" orientation="portrait" paperSize="9" r:id="rId1"/>
  <ignoredErrors>
    <ignoredError sqref="E14:F14 L14:N14 J14 H14" formula="1"/>
    <ignoredError sqref="O7 M7 K7 I7 G7 E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00390625" style="0" customWidth="1"/>
    <col min="2" max="2" width="37.8515625" style="0" customWidth="1"/>
    <col min="4" max="4" width="11.421875" style="0" bestFit="1" customWidth="1"/>
  </cols>
  <sheetData>
    <row r="1" spans="2:15" ht="15.75" customHeight="1">
      <c r="B1" s="257" t="s">
        <v>241</v>
      </c>
      <c r="C1" s="257"/>
      <c r="D1" s="25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.75" thickBot="1"/>
    <row r="3" spans="2:4" ht="24.75" thickBot="1">
      <c r="B3" s="82" t="s">
        <v>222</v>
      </c>
      <c r="C3" s="82" t="s">
        <v>223</v>
      </c>
      <c r="D3" s="82" t="s">
        <v>41</v>
      </c>
    </row>
    <row r="4" spans="2:4" ht="15.75" thickBot="1">
      <c r="B4" s="88" t="s">
        <v>224</v>
      </c>
      <c r="C4" s="89">
        <f>C5+C6+C7</f>
        <v>0</v>
      </c>
      <c r="D4" s="93" t="e">
        <f>C4/$C$31*100</f>
        <v>#DIV/0!</v>
      </c>
    </row>
    <row r="5" spans="2:4" ht="15.75" thickBot="1">
      <c r="B5" s="90" t="s">
        <v>225</v>
      </c>
      <c r="C5" s="84">
        <v>0</v>
      </c>
      <c r="D5" s="94" t="e">
        <f>C5/$C$4*100</f>
        <v>#DIV/0!</v>
      </c>
    </row>
    <row r="6" spans="2:4" ht="15.75" thickBot="1">
      <c r="B6" s="90" t="s">
        <v>226</v>
      </c>
      <c r="C6" s="84">
        <v>0</v>
      </c>
      <c r="D6" s="94" t="e">
        <f>C6/$C$4*100</f>
        <v>#DIV/0!</v>
      </c>
    </row>
    <row r="7" spans="2:4" ht="15.75" thickBot="1">
      <c r="B7" s="90" t="s">
        <v>227</v>
      </c>
      <c r="C7" s="84">
        <v>0</v>
      </c>
      <c r="D7" s="94" t="e">
        <f>C7/$C$4*100</f>
        <v>#DIV/0!</v>
      </c>
    </row>
    <row r="8" spans="2:4" ht="15.75" thickBot="1">
      <c r="B8" s="88" t="s">
        <v>228</v>
      </c>
      <c r="C8" s="89">
        <f>C9+C10+C11+C12</f>
        <v>0</v>
      </c>
      <c r="D8" s="93" t="e">
        <f>C8/$C$31*100</f>
        <v>#DIV/0!</v>
      </c>
    </row>
    <row r="9" spans="2:4" ht="15.75" thickBot="1">
      <c r="B9" s="90" t="s">
        <v>229</v>
      </c>
      <c r="C9" s="84">
        <v>0</v>
      </c>
      <c r="D9" s="94" t="e">
        <f>C9/$C$8*100</f>
        <v>#DIV/0!</v>
      </c>
    </row>
    <row r="10" spans="2:4" ht="15.75" thickBot="1">
      <c r="B10" s="90" t="s">
        <v>230</v>
      </c>
      <c r="C10" s="84">
        <v>0</v>
      </c>
      <c r="D10" s="94" t="e">
        <f>C10/$C$8*100</f>
        <v>#DIV/0!</v>
      </c>
    </row>
    <row r="11" spans="2:4" ht="15.75" thickBot="1">
      <c r="B11" s="90" t="s">
        <v>231</v>
      </c>
      <c r="C11" s="84">
        <v>0</v>
      </c>
      <c r="D11" s="94" t="e">
        <f>C11/$C$8*100</f>
        <v>#DIV/0!</v>
      </c>
    </row>
    <row r="12" spans="2:4" ht="15.75" thickBot="1">
      <c r="B12" s="90" t="s">
        <v>227</v>
      </c>
      <c r="C12" s="84">
        <v>0</v>
      </c>
      <c r="D12" s="94" t="e">
        <f>C12/$C$8*100</f>
        <v>#DIV/0!</v>
      </c>
    </row>
    <row r="13" spans="2:4" ht="15.75" thickBot="1">
      <c r="B13" s="88" t="s">
        <v>232</v>
      </c>
      <c r="C13" s="89">
        <f>C14+C17+C18+C19+C20+C21</f>
        <v>0</v>
      </c>
      <c r="D13" s="93" t="e">
        <f>C13/$C$31*100</f>
        <v>#DIV/0!</v>
      </c>
    </row>
    <row r="14" spans="2:4" ht="15.75" thickBot="1">
      <c r="B14" s="90">
        <v>1</v>
      </c>
      <c r="C14" s="91">
        <v>0</v>
      </c>
      <c r="D14" s="95" t="e">
        <f>C14/C13*100</f>
        <v>#DIV/0!</v>
      </c>
    </row>
    <row r="15" spans="2:4" ht="15.75" thickBot="1">
      <c r="B15" s="92" t="s">
        <v>233</v>
      </c>
      <c r="C15" s="90">
        <v>0</v>
      </c>
      <c r="D15" s="96" t="e">
        <f>C15/C14*100</f>
        <v>#DIV/0!</v>
      </c>
    </row>
    <row r="16" spans="2:4" ht="15.75" thickBot="1">
      <c r="B16" s="92" t="s">
        <v>234</v>
      </c>
      <c r="C16" s="90">
        <v>0</v>
      </c>
      <c r="D16" s="96" t="e">
        <f>C16/C14*100</f>
        <v>#DIV/0!</v>
      </c>
    </row>
    <row r="17" spans="2:4" ht="15.75" thickBot="1">
      <c r="B17" s="90">
        <v>2</v>
      </c>
      <c r="C17" s="84">
        <v>0</v>
      </c>
      <c r="D17" s="94" t="e">
        <f>C17/$C$13*100</f>
        <v>#DIV/0!</v>
      </c>
    </row>
    <row r="18" spans="2:4" ht="15.75" thickBot="1">
      <c r="B18" s="90">
        <v>3</v>
      </c>
      <c r="C18" s="84">
        <v>0</v>
      </c>
      <c r="D18" s="94" t="e">
        <f>C18/$C$13*100</f>
        <v>#DIV/0!</v>
      </c>
    </row>
    <row r="19" spans="2:4" ht="15.75" thickBot="1">
      <c r="B19" s="90">
        <v>4</v>
      </c>
      <c r="C19" s="84">
        <v>0</v>
      </c>
      <c r="D19" s="94" t="e">
        <f>C19/$C$13*100</f>
        <v>#DIV/0!</v>
      </c>
    </row>
    <row r="20" spans="2:4" ht="15.75" thickBot="1">
      <c r="B20" s="90">
        <v>5</v>
      </c>
      <c r="C20" s="84">
        <v>0</v>
      </c>
      <c r="D20" s="94" t="e">
        <f>C20/$C$13*100</f>
        <v>#DIV/0!</v>
      </c>
    </row>
    <row r="21" spans="2:4" ht="15.75" thickBot="1">
      <c r="B21" s="90">
        <v>6</v>
      </c>
      <c r="C21" s="84">
        <v>0</v>
      </c>
      <c r="D21" s="94" t="e">
        <f>C21/$C$13*100</f>
        <v>#DIV/0!</v>
      </c>
    </row>
    <row r="22" spans="2:4" ht="15.75" thickBot="1">
      <c r="B22" s="88" t="s">
        <v>240</v>
      </c>
      <c r="C22" s="89">
        <f>C23+C24+C25</f>
        <v>0</v>
      </c>
      <c r="D22" s="93" t="e">
        <f>C22/$C$31*100</f>
        <v>#DIV/0!</v>
      </c>
    </row>
    <row r="23" spans="2:4" ht="15.75" thickBot="1">
      <c r="B23" s="90" t="s">
        <v>235</v>
      </c>
      <c r="C23" s="84">
        <v>0</v>
      </c>
      <c r="D23" s="94" t="e">
        <f>C23/$C$22*100</f>
        <v>#DIV/0!</v>
      </c>
    </row>
    <row r="24" spans="2:4" ht="15.75" thickBot="1">
      <c r="B24" s="90" t="s">
        <v>236</v>
      </c>
      <c r="C24" s="84">
        <v>0</v>
      </c>
      <c r="D24" s="94" t="e">
        <f>C24/$C$22*100</f>
        <v>#DIV/0!</v>
      </c>
    </row>
    <row r="25" spans="2:4" ht="15.75" thickBot="1">
      <c r="B25" s="90" t="s">
        <v>227</v>
      </c>
      <c r="C25" s="84">
        <v>0</v>
      </c>
      <c r="D25" s="94" t="e">
        <f>C25/$C$22*100</f>
        <v>#DIV/0!</v>
      </c>
    </row>
    <row r="26" spans="2:4" ht="15.75" thickBot="1">
      <c r="B26" s="88" t="s">
        <v>237</v>
      </c>
      <c r="C26" s="89">
        <f>C27+C28+C29+C30</f>
        <v>0</v>
      </c>
      <c r="D26" s="93" t="e">
        <f>C26/$C$31*100</f>
        <v>#DIV/0!</v>
      </c>
    </row>
    <row r="27" spans="2:4" ht="15.75" thickBot="1">
      <c r="B27" s="90">
        <v>1</v>
      </c>
      <c r="C27" s="84">
        <v>0</v>
      </c>
      <c r="D27" s="94" t="e">
        <f>C27/$C$26*100</f>
        <v>#DIV/0!</v>
      </c>
    </row>
    <row r="28" spans="2:4" ht="15.75" thickBot="1">
      <c r="B28" s="90">
        <v>2</v>
      </c>
      <c r="C28" s="84">
        <v>0</v>
      </c>
      <c r="D28" s="94" t="e">
        <f>C28/$C$26*100</f>
        <v>#DIV/0!</v>
      </c>
    </row>
    <row r="29" spans="2:4" ht="15.75" thickBot="1">
      <c r="B29" s="90">
        <v>3</v>
      </c>
      <c r="C29" s="84">
        <v>0</v>
      </c>
      <c r="D29" s="94" t="e">
        <f>C29/$C$26*100</f>
        <v>#DIV/0!</v>
      </c>
    </row>
    <row r="30" spans="2:4" ht="15.75" thickBot="1">
      <c r="B30" s="90">
        <v>4</v>
      </c>
      <c r="C30" s="84">
        <v>0</v>
      </c>
      <c r="D30" s="94" t="e">
        <f>C30/$C$26*100</f>
        <v>#DIV/0!</v>
      </c>
    </row>
    <row r="31" spans="2:4" ht="15.75" thickBot="1">
      <c r="B31" s="89" t="s">
        <v>238</v>
      </c>
      <c r="C31" s="89">
        <f>C4+C8+C13+C22+C26</f>
        <v>0</v>
      </c>
      <c r="D31" s="93">
        <v>100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31">
      <selection activeCell="G9" sqref="G9"/>
    </sheetView>
  </sheetViews>
  <sheetFormatPr defaultColWidth="9.140625" defaultRowHeight="15"/>
  <cols>
    <col min="1" max="1" width="4.28125" style="104" customWidth="1"/>
    <col min="2" max="2" width="65.421875" style="104" customWidth="1"/>
    <col min="3" max="3" width="11.7109375" style="104" customWidth="1"/>
    <col min="4" max="4" width="10.28125" style="104" customWidth="1"/>
    <col min="5" max="5" width="10.421875" style="104" customWidth="1"/>
    <col min="6" max="16384" width="9.140625" style="104" customWidth="1"/>
  </cols>
  <sheetData>
    <row r="1" spans="2:6" ht="15">
      <c r="B1" s="255" t="s">
        <v>194</v>
      </c>
      <c r="C1" s="256"/>
      <c r="D1" s="256"/>
      <c r="E1" s="256"/>
      <c r="F1" s="162"/>
    </row>
    <row r="2" ht="15.75" thickBot="1"/>
    <row r="3" spans="2:5" ht="15.75" thickBot="1">
      <c r="B3" s="163" t="s">
        <v>13</v>
      </c>
      <c r="C3" s="163" t="s">
        <v>14</v>
      </c>
      <c r="D3" s="164" t="s">
        <v>39</v>
      </c>
      <c r="E3" s="163" t="s">
        <v>15</v>
      </c>
    </row>
    <row r="4" spans="2:5" ht="15.75" thickBot="1">
      <c r="B4" s="165" t="s">
        <v>16</v>
      </c>
      <c r="C4" s="166">
        <f>C5+C32</f>
        <v>0</v>
      </c>
      <c r="D4" s="64" t="e">
        <f>(C4/'Численность (чел)'!$C$15)*100000</f>
        <v>#DIV/0!</v>
      </c>
      <c r="E4" s="167" t="s">
        <v>17</v>
      </c>
    </row>
    <row r="5" spans="2:5" ht="15.75" thickBot="1">
      <c r="B5" s="191" t="s">
        <v>18</v>
      </c>
      <c r="C5" s="192">
        <f>C6+C9+C16+C19+C21+C27+C31</f>
        <v>0</v>
      </c>
      <c r="D5" s="193" t="e">
        <f>(C5/'Численность (чел)'!$C$15)*100000</f>
        <v>#DIV/0!</v>
      </c>
      <c r="E5" s="190" t="e">
        <f>(C5/$C$4)*100</f>
        <v>#DIV/0!</v>
      </c>
    </row>
    <row r="6" spans="2:5" ht="15.75" thickBot="1">
      <c r="B6" s="168" t="s">
        <v>19</v>
      </c>
      <c r="C6" s="169">
        <v>0</v>
      </c>
      <c r="D6" s="64" t="e">
        <f>(C6/'Численность (чел)'!$C$15)*100000</f>
        <v>#DIV/0!</v>
      </c>
      <c r="E6" s="170" t="e">
        <f>(C6/$C$5)*100</f>
        <v>#DIV/0!</v>
      </c>
    </row>
    <row r="7" spans="2:5" ht="15.75" thickBot="1">
      <c r="B7" s="171" t="s">
        <v>20</v>
      </c>
      <c r="C7" s="172">
        <v>0</v>
      </c>
      <c r="D7" s="64" t="e">
        <f>(C7/'Численность (чел)'!$C$15)*100000</f>
        <v>#DIV/0!</v>
      </c>
      <c r="E7" s="173" t="e">
        <f>(C7/C6)*100</f>
        <v>#DIV/0!</v>
      </c>
    </row>
    <row r="8" spans="2:5" ht="15.75" thickBot="1">
      <c r="B8" s="171" t="s">
        <v>213</v>
      </c>
      <c r="C8" s="172">
        <v>0</v>
      </c>
      <c r="D8" s="64" t="e">
        <f>(C8/'Численность (чел)'!$C$15)*100000</f>
        <v>#DIV/0!</v>
      </c>
      <c r="E8" s="173" t="e">
        <f>(C8/C6)*100</f>
        <v>#DIV/0!</v>
      </c>
    </row>
    <row r="9" spans="2:5" ht="15.75" thickBot="1">
      <c r="B9" s="168" t="s">
        <v>21</v>
      </c>
      <c r="C9" s="169">
        <v>0</v>
      </c>
      <c r="D9" s="64" t="e">
        <f>(C9/'Численность (чел)'!$C$15)*100000</f>
        <v>#DIV/0!</v>
      </c>
      <c r="E9" s="170" t="e">
        <f>(C9/$C$5)*100</f>
        <v>#DIV/0!</v>
      </c>
    </row>
    <row r="10" spans="2:5" ht="15.75" thickBot="1">
      <c r="B10" s="171" t="s">
        <v>22</v>
      </c>
      <c r="C10" s="172">
        <v>0</v>
      </c>
      <c r="D10" s="64" t="e">
        <f>(C10/'Численность (чел)'!$C$15)*100000</f>
        <v>#DIV/0!</v>
      </c>
      <c r="E10" s="173" t="e">
        <f>(C10/C9)*100</f>
        <v>#DIV/0!</v>
      </c>
    </row>
    <row r="11" spans="2:5" ht="15.75" thickBot="1">
      <c r="B11" s="171" t="s">
        <v>23</v>
      </c>
      <c r="C11" s="172">
        <v>0</v>
      </c>
      <c r="D11" s="64" t="e">
        <f>(C11/'Численность (чел)'!$C$15)*100000</f>
        <v>#DIV/0!</v>
      </c>
      <c r="E11" s="173" t="e">
        <f>(C11/C9)*100</f>
        <v>#DIV/0!</v>
      </c>
    </row>
    <row r="12" spans="2:5" ht="15.75" thickBot="1">
      <c r="B12" s="171" t="s">
        <v>24</v>
      </c>
      <c r="C12" s="172">
        <v>0</v>
      </c>
      <c r="D12" s="64" t="e">
        <f>(C12/'Численность (чел)'!$C$15)*100000</f>
        <v>#DIV/0!</v>
      </c>
      <c r="E12" s="173" t="e">
        <f>(C12/C9)*100</f>
        <v>#DIV/0!</v>
      </c>
    </row>
    <row r="13" spans="2:6" ht="15.75" thickBot="1">
      <c r="B13" s="174" t="s">
        <v>311</v>
      </c>
      <c r="C13" s="175">
        <v>0</v>
      </c>
      <c r="D13" s="64" t="e">
        <f>(C13/'Численность (чел)'!$C$15)*100000</f>
        <v>#DIV/0!</v>
      </c>
      <c r="E13" s="176" t="e">
        <f>(C13/C9)*100</f>
        <v>#DIV/0!</v>
      </c>
      <c r="F13" s="177"/>
    </row>
    <row r="14" spans="2:6" ht="15.75" thickBot="1">
      <c r="B14" s="174" t="s">
        <v>312</v>
      </c>
      <c r="C14" s="175">
        <v>0</v>
      </c>
      <c r="D14" s="64" t="e">
        <f>(C14/'Численность (чел)'!$C$15)*100000</f>
        <v>#DIV/0!</v>
      </c>
      <c r="E14" s="176" t="e">
        <f>(C14/C9)*100</f>
        <v>#DIV/0!</v>
      </c>
      <c r="F14" s="177"/>
    </row>
    <row r="15" spans="2:6" ht="15.75" thickBot="1">
      <c r="B15" s="174" t="s">
        <v>313</v>
      </c>
      <c r="C15" s="175">
        <v>0</v>
      </c>
      <c r="D15" s="64" t="e">
        <f>(C15/'Численность (чел)'!$C$15)*100000</f>
        <v>#DIV/0!</v>
      </c>
      <c r="E15" s="176" t="e">
        <f>(C15/C9)*100</f>
        <v>#DIV/0!</v>
      </c>
      <c r="F15" s="177"/>
    </row>
    <row r="16" spans="2:5" ht="15.75" thickBot="1">
      <c r="B16" s="168" t="s">
        <v>25</v>
      </c>
      <c r="C16" s="169">
        <v>0</v>
      </c>
      <c r="D16" s="64" t="e">
        <f>(C16/'Численность (чел)'!$C$15)*100000</f>
        <v>#DIV/0!</v>
      </c>
      <c r="E16" s="170" t="e">
        <f>(C16/$C$5)*100</f>
        <v>#DIV/0!</v>
      </c>
    </row>
    <row r="17" spans="2:5" ht="15.75" thickBot="1">
      <c r="B17" s="171" t="s">
        <v>26</v>
      </c>
      <c r="C17" s="172">
        <v>0</v>
      </c>
      <c r="D17" s="64" t="e">
        <f>(C17/'Численность (чел)'!$C$15)*100000</f>
        <v>#DIV/0!</v>
      </c>
      <c r="E17" s="173" t="e">
        <f>(C17/C16)*100</f>
        <v>#DIV/0!</v>
      </c>
    </row>
    <row r="18" spans="2:6" ht="15.75" thickBot="1">
      <c r="B18" s="174" t="s">
        <v>314</v>
      </c>
      <c r="C18" s="175">
        <v>0</v>
      </c>
      <c r="D18" s="64" t="e">
        <f>(C18/'Численность (чел)'!$C$15)*100000</f>
        <v>#DIV/0!</v>
      </c>
      <c r="E18" s="176" t="e">
        <f>(C18/C16)*100</f>
        <v>#DIV/0!</v>
      </c>
      <c r="F18" s="177"/>
    </row>
    <row r="19" spans="2:5" ht="15.75" thickBot="1">
      <c r="B19" s="168" t="s">
        <v>27</v>
      </c>
      <c r="C19" s="169">
        <v>0</v>
      </c>
      <c r="D19" s="64" t="e">
        <f>(C19/'Численность (чел)'!$C$15)*100000</f>
        <v>#DIV/0!</v>
      </c>
      <c r="E19" s="170" t="e">
        <f>(C19/$C$5)*100</f>
        <v>#DIV/0!</v>
      </c>
    </row>
    <row r="20" spans="2:5" ht="15.75" thickBot="1">
      <c r="B20" s="171" t="s">
        <v>28</v>
      </c>
      <c r="C20" s="172">
        <v>0</v>
      </c>
      <c r="D20" s="64" t="e">
        <f>(C20/'Численность (чел)'!$C$15)*100000</f>
        <v>#DIV/0!</v>
      </c>
      <c r="E20" s="173" t="e">
        <f>(C20/C19)*100</f>
        <v>#DIV/0!</v>
      </c>
    </row>
    <row r="21" spans="2:5" ht="15.75" thickBot="1">
      <c r="B21" s="168" t="s">
        <v>29</v>
      </c>
      <c r="C21" s="169">
        <v>0</v>
      </c>
      <c r="D21" s="64" t="e">
        <f>(C21/'Численность (чел)'!$C$15)*100000</f>
        <v>#DIV/0!</v>
      </c>
      <c r="E21" s="170" t="e">
        <f>(C21/$C$5)*100</f>
        <v>#DIV/0!</v>
      </c>
    </row>
    <row r="22" spans="2:5" ht="15.75" thickBot="1">
      <c r="B22" s="171" t="s">
        <v>30</v>
      </c>
      <c r="C22" s="172">
        <v>0</v>
      </c>
      <c r="D22" s="64" t="e">
        <f>(C22/'Численность (чел)'!$C$15)*100000</f>
        <v>#DIV/0!</v>
      </c>
      <c r="E22" s="173" t="e">
        <f>(C22/C21)*100</f>
        <v>#DIV/0!</v>
      </c>
    </row>
    <row r="23" spans="2:5" s="177" customFormat="1" ht="15.75" thickBot="1">
      <c r="B23" s="174" t="s">
        <v>315</v>
      </c>
      <c r="C23" s="175">
        <v>0</v>
      </c>
      <c r="D23" s="64" t="e">
        <f>(C23/'Численность (чел)'!$C$15)*100000</f>
        <v>#DIV/0!</v>
      </c>
      <c r="E23" s="176" t="e">
        <f>(C23/C21)*100</f>
        <v>#DIV/0!</v>
      </c>
    </row>
    <row r="24" spans="2:5" ht="15.75" thickBot="1">
      <c r="B24" s="171" t="s">
        <v>316</v>
      </c>
      <c r="C24" s="172">
        <v>0</v>
      </c>
      <c r="D24" s="64" t="e">
        <f>(C24/'Численность (чел)'!$C$15)*100000</f>
        <v>#DIV/0!</v>
      </c>
      <c r="E24" s="173" t="e">
        <f>(C24/C21)*100</f>
        <v>#DIV/0!</v>
      </c>
    </row>
    <row r="25" spans="2:5" s="177" customFormat="1" ht="15.75" thickBot="1">
      <c r="B25" s="174" t="s">
        <v>317</v>
      </c>
      <c r="C25" s="175">
        <v>0</v>
      </c>
      <c r="D25" s="64" t="e">
        <f>(C25/'Численность (чел)'!$C$15)*100000</f>
        <v>#DIV/0!</v>
      </c>
      <c r="E25" s="176" t="e">
        <f>(C25/C21)*100</f>
        <v>#DIV/0!</v>
      </c>
    </row>
    <row r="26" spans="2:6" ht="15.75" thickBot="1">
      <c r="B26" s="174" t="s">
        <v>318</v>
      </c>
      <c r="C26" s="175">
        <v>0</v>
      </c>
      <c r="D26" s="64" t="e">
        <f>(C26/'Численность (чел)'!$C$15)*100000</f>
        <v>#DIV/0!</v>
      </c>
      <c r="E26" s="176" t="e">
        <f>(C26/C21)*100</f>
        <v>#DIV/0!</v>
      </c>
      <c r="F26" s="177"/>
    </row>
    <row r="27" spans="2:5" ht="15.75" thickBot="1">
      <c r="B27" s="168" t="s">
        <v>207</v>
      </c>
      <c r="C27" s="178">
        <v>0</v>
      </c>
      <c r="D27" s="64" t="e">
        <f>(C27/'Численность (чел)'!$C$15)*100000</f>
        <v>#DIV/0!</v>
      </c>
      <c r="E27" s="170" t="e">
        <f>(C27/$C$5)*100</f>
        <v>#DIV/0!</v>
      </c>
    </row>
    <row r="28" spans="2:5" ht="15.75" thickBot="1">
      <c r="B28" s="171" t="s">
        <v>208</v>
      </c>
      <c r="C28" s="172">
        <v>0</v>
      </c>
      <c r="D28" s="64" t="e">
        <f>(C28/'Численность (чел)'!$C$15)*100000</f>
        <v>#DIV/0!</v>
      </c>
      <c r="E28" s="173" t="e">
        <f>(C28/C27)*100</f>
        <v>#DIV/0!</v>
      </c>
    </row>
    <row r="29" spans="2:5" ht="15.75" thickBot="1">
      <c r="B29" s="171" t="s">
        <v>209</v>
      </c>
      <c r="C29" s="172">
        <v>0</v>
      </c>
      <c r="D29" s="64" t="e">
        <f>(C29/'Численность (чел)'!$C$15)*100000</f>
        <v>#DIV/0!</v>
      </c>
      <c r="E29" s="173" t="e">
        <f>(C29/C27)*100</f>
        <v>#DIV/0!</v>
      </c>
    </row>
    <row r="30" spans="2:5" ht="15.75" thickBot="1">
      <c r="B30" s="171" t="s">
        <v>210</v>
      </c>
      <c r="C30" s="172">
        <v>0</v>
      </c>
      <c r="D30" s="64" t="e">
        <f>(C30/'Численность (чел)'!$C$15)*100000</f>
        <v>#DIV/0!</v>
      </c>
      <c r="E30" s="173" t="e">
        <f>(C30/C27)*100</f>
        <v>#DIV/0!</v>
      </c>
    </row>
    <row r="31" spans="2:5" ht="15.75" thickBot="1">
      <c r="B31" s="168" t="s">
        <v>31</v>
      </c>
      <c r="C31" s="169">
        <v>0</v>
      </c>
      <c r="D31" s="64" t="e">
        <f>(C31/'Численность (чел)'!$C$15)*100000</f>
        <v>#DIV/0!</v>
      </c>
      <c r="E31" s="170" t="e">
        <f>(C31/$C$5)*100</f>
        <v>#DIV/0!</v>
      </c>
    </row>
    <row r="32" spans="2:5" ht="15.75" thickBot="1">
      <c r="B32" s="191" t="s">
        <v>32</v>
      </c>
      <c r="C32" s="192">
        <f>C33+C36+C38+C44</f>
        <v>0</v>
      </c>
      <c r="D32" s="193" t="e">
        <f>(C32/'Численность (чел)'!$C$15)*100000</f>
        <v>#DIV/0!</v>
      </c>
      <c r="E32" s="190" t="e">
        <f>(C32/$C$4)*100</f>
        <v>#DIV/0!</v>
      </c>
    </row>
    <row r="33" spans="2:5" ht="17.25" customHeight="1" thickBot="1">
      <c r="B33" s="168" t="s">
        <v>33</v>
      </c>
      <c r="C33" s="169">
        <v>0</v>
      </c>
      <c r="D33" s="64" t="e">
        <f>(C33/'Численность (чел)'!$C$15)*100000</f>
        <v>#DIV/0!</v>
      </c>
      <c r="E33" s="170" t="e">
        <f>(C33/$C$32)*100</f>
        <v>#DIV/0!</v>
      </c>
    </row>
    <row r="34" spans="2:5" ht="18.75" customHeight="1" thickBot="1">
      <c r="B34" s="171" t="s">
        <v>34</v>
      </c>
      <c r="C34" s="172">
        <v>0</v>
      </c>
      <c r="D34" s="64" t="e">
        <f>(C34/'Численность (чел)'!$C$15)*100000</f>
        <v>#DIV/0!</v>
      </c>
      <c r="E34" s="173" t="e">
        <f>(C34/C33)*100</f>
        <v>#DIV/0!</v>
      </c>
    </row>
    <row r="35" spans="2:5" ht="18" customHeight="1" thickBot="1">
      <c r="B35" s="171" t="s">
        <v>319</v>
      </c>
      <c r="C35" s="172">
        <v>0</v>
      </c>
      <c r="D35" s="64" t="e">
        <f>(C35/'Численность (чел)'!$C$15)*100000</f>
        <v>#DIV/0!</v>
      </c>
      <c r="E35" s="173" t="e">
        <f>(C35/C33)*100</f>
        <v>#DIV/0!</v>
      </c>
    </row>
    <row r="36" spans="2:5" ht="15.75" thickBot="1">
      <c r="B36" s="168" t="s">
        <v>35</v>
      </c>
      <c r="C36" s="169">
        <v>0</v>
      </c>
      <c r="D36" s="64" t="e">
        <f>(C36/'Численность (чел)'!$C$15)*100000</f>
        <v>#DIV/0!</v>
      </c>
      <c r="E36" s="170" t="e">
        <f>(C36/$C$32)*100</f>
        <v>#DIV/0!</v>
      </c>
    </row>
    <row r="37" spans="2:5" ht="15.75" thickBot="1">
      <c r="B37" s="171" t="s">
        <v>320</v>
      </c>
      <c r="C37" s="172">
        <v>0</v>
      </c>
      <c r="D37" s="64" t="e">
        <f>(C37/'Численность (чел)'!$C$15)*100000</f>
        <v>#DIV/0!</v>
      </c>
      <c r="E37" s="173" t="e">
        <f>(C37/C36)*100</f>
        <v>#DIV/0!</v>
      </c>
    </row>
    <row r="38" spans="2:5" ht="15.75" thickBot="1">
      <c r="B38" s="168" t="s">
        <v>36</v>
      </c>
      <c r="C38" s="169">
        <v>0</v>
      </c>
      <c r="D38" s="64" t="e">
        <f>(C38/'Численность (чел)'!$C$15)*100000</f>
        <v>#DIV/0!</v>
      </c>
      <c r="E38" s="170" t="e">
        <f>(C38/$C$32)*100</f>
        <v>#DIV/0!</v>
      </c>
    </row>
    <row r="39" spans="2:5" ht="15.75" thickBot="1">
      <c r="B39" s="171" t="s">
        <v>37</v>
      </c>
      <c r="C39" s="172">
        <v>0</v>
      </c>
      <c r="D39" s="64" t="e">
        <f>(C39/'Численность (чел)'!$C$15)*100000</f>
        <v>#DIV/0!</v>
      </c>
      <c r="E39" s="173" t="e">
        <f>(C39/C38)*100</f>
        <v>#DIV/0!</v>
      </c>
    </row>
    <row r="40" spans="2:5" ht="15.75" thickBot="1">
      <c r="B40" s="171" t="s">
        <v>321</v>
      </c>
      <c r="C40" s="172">
        <v>0</v>
      </c>
      <c r="D40" s="64" t="e">
        <f>(C40/'Численность (чел)'!$C$15)*100000</f>
        <v>#DIV/0!</v>
      </c>
      <c r="E40" s="173" t="e">
        <f>(C40/C38)*100</f>
        <v>#DIV/0!</v>
      </c>
    </row>
    <row r="41" spans="2:6" ht="15.75" thickBot="1">
      <c r="B41" s="174" t="s">
        <v>315</v>
      </c>
      <c r="C41" s="175">
        <v>0</v>
      </c>
      <c r="D41" s="64" t="e">
        <f>(C41/'Численность (чел)'!$C$15)*100000</f>
        <v>#DIV/0!</v>
      </c>
      <c r="E41" s="176" t="e">
        <f>(C41/C38)*100</f>
        <v>#DIV/0!</v>
      </c>
      <c r="F41" s="177"/>
    </row>
    <row r="42" spans="2:6" ht="15.75" thickBot="1">
      <c r="B42" s="174" t="s">
        <v>317</v>
      </c>
      <c r="C42" s="175">
        <v>0</v>
      </c>
      <c r="D42" s="64" t="e">
        <f>(C42/'Численность (чел)'!$C$15)*100000</f>
        <v>#DIV/0!</v>
      </c>
      <c r="E42" s="176" t="e">
        <f>(C42/C38)*100</f>
        <v>#DIV/0!</v>
      </c>
      <c r="F42" s="177"/>
    </row>
    <row r="43" spans="2:6" ht="15.75" thickBot="1">
      <c r="B43" s="174" t="s">
        <v>318</v>
      </c>
      <c r="C43" s="175">
        <v>0</v>
      </c>
      <c r="D43" s="64" t="e">
        <f>(C43/'Численность (чел)'!$C$15)*100000</f>
        <v>#DIV/0!</v>
      </c>
      <c r="E43" s="176" t="e">
        <f>(C43/C38)*100</f>
        <v>#DIV/0!</v>
      </c>
      <c r="F43" s="177"/>
    </row>
    <row r="44" spans="2:5" ht="15.75" thickBot="1">
      <c r="B44" s="196" t="s">
        <v>38</v>
      </c>
      <c r="C44" s="195">
        <v>0</v>
      </c>
      <c r="D44" s="193" t="e">
        <f>(C44/'Численность (чел)'!$C$15)*100000</f>
        <v>#DIV/0!</v>
      </c>
      <c r="E44" s="194" t="e">
        <f>(C44/$C$24)*100</f>
        <v>#DIV/0!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31">
      <selection activeCell="G9" sqref="G9"/>
    </sheetView>
  </sheetViews>
  <sheetFormatPr defaultColWidth="9.140625" defaultRowHeight="15"/>
  <cols>
    <col min="1" max="1" width="4.28125" style="0" customWidth="1"/>
    <col min="2" max="2" width="71.57421875" style="0" customWidth="1"/>
    <col min="3" max="3" width="11.140625" style="0" customWidth="1"/>
    <col min="4" max="4" width="8.00390625" style="0" customWidth="1"/>
  </cols>
  <sheetData>
    <row r="1" spans="2:4" ht="15">
      <c r="B1" s="257" t="s">
        <v>195</v>
      </c>
      <c r="C1" s="254"/>
      <c r="D1" s="254"/>
    </row>
    <row r="2" ht="15.75" thickBot="1"/>
    <row r="3" spans="2:4" ht="25.5" customHeight="1" thickBot="1">
      <c r="B3" s="68" t="s">
        <v>40</v>
      </c>
      <c r="C3" s="68" t="s">
        <v>14</v>
      </c>
      <c r="D3" s="68" t="s">
        <v>41</v>
      </c>
    </row>
    <row r="4" spans="2:4" ht="15.75" thickBot="1">
      <c r="B4" s="65" t="s">
        <v>42</v>
      </c>
      <c r="C4" s="66">
        <v>0</v>
      </c>
      <c r="D4" s="67" t="e">
        <f>(C4/C49)*100</f>
        <v>#DIV/0!</v>
      </c>
    </row>
    <row r="5" spans="2:4" ht="15.75" thickBot="1">
      <c r="B5" s="19" t="s">
        <v>43</v>
      </c>
      <c r="C5" s="9">
        <v>0</v>
      </c>
      <c r="D5" s="38" t="e">
        <f>(C5/$C$4)*100</f>
        <v>#DIV/0!</v>
      </c>
    </row>
    <row r="6" spans="2:4" ht="15.75" thickBot="1">
      <c r="B6" s="19" t="s">
        <v>44</v>
      </c>
      <c r="C6" s="9">
        <v>0</v>
      </c>
      <c r="D6" s="38" t="e">
        <f>(C6/$C$4)*100</f>
        <v>#DIV/0!</v>
      </c>
    </row>
    <row r="7" spans="2:4" ht="15.75" thickBot="1">
      <c r="B7" s="19" t="s">
        <v>45</v>
      </c>
      <c r="C7" s="9">
        <v>0</v>
      </c>
      <c r="D7" s="38" t="e">
        <f>(C7/$C$4)*100</f>
        <v>#DIV/0!</v>
      </c>
    </row>
    <row r="8" spans="2:4" ht="15.75" thickBot="1">
      <c r="B8" s="19" t="s">
        <v>46</v>
      </c>
      <c r="C8" s="9">
        <v>0</v>
      </c>
      <c r="D8" s="38" t="e">
        <f>(C8/$C$4)*100</f>
        <v>#DIV/0!</v>
      </c>
    </row>
    <row r="9" spans="2:4" ht="15.75" thickBot="1">
      <c r="B9" s="18" t="s">
        <v>47</v>
      </c>
      <c r="C9" s="10">
        <v>0</v>
      </c>
      <c r="D9" s="37" t="e">
        <f>(C9/C49)*100</f>
        <v>#DIV/0!</v>
      </c>
    </row>
    <row r="10" spans="2:4" ht="15.75" thickBot="1">
      <c r="B10" s="19" t="s">
        <v>48</v>
      </c>
      <c r="C10" s="9">
        <v>0</v>
      </c>
      <c r="D10" s="38" t="e">
        <f>(C10/$C$9)*100</f>
        <v>#DIV/0!</v>
      </c>
    </row>
    <row r="11" spans="2:4" ht="15.75" thickBot="1">
      <c r="B11" s="19" t="s">
        <v>49</v>
      </c>
      <c r="C11" s="9">
        <v>0</v>
      </c>
      <c r="D11" s="38" t="e">
        <f>(C11/$C$9)*100</f>
        <v>#DIV/0!</v>
      </c>
    </row>
    <row r="12" spans="2:4" ht="15.75" thickBot="1">
      <c r="B12" s="19" t="s">
        <v>50</v>
      </c>
      <c r="C12" s="9">
        <v>0</v>
      </c>
      <c r="D12" s="38" t="e">
        <f>(C12/$C$9)*100</f>
        <v>#DIV/0!</v>
      </c>
    </row>
    <row r="13" spans="2:4" ht="15.75" thickBot="1">
      <c r="B13" s="19" t="s">
        <v>46</v>
      </c>
      <c r="C13" s="9">
        <v>0</v>
      </c>
      <c r="D13" s="38" t="e">
        <f>(C13/$C$9)*100</f>
        <v>#DIV/0!</v>
      </c>
    </row>
    <row r="14" spans="2:4" ht="15.75" thickBot="1">
      <c r="B14" s="18" t="s">
        <v>51</v>
      </c>
      <c r="C14" s="10">
        <v>0</v>
      </c>
      <c r="D14" s="37" t="e">
        <f>(C14/C49)*100</f>
        <v>#DIV/0!</v>
      </c>
    </row>
    <row r="15" spans="2:4" ht="15.75" thickBot="1">
      <c r="B15" s="19" t="s">
        <v>52</v>
      </c>
      <c r="C15" s="9">
        <v>0</v>
      </c>
      <c r="D15" s="38" t="e">
        <f>(C15/$C$14)*100</f>
        <v>#DIV/0!</v>
      </c>
    </row>
    <row r="16" spans="2:4" ht="15.75" thickBot="1">
      <c r="B16" s="19" t="s">
        <v>53</v>
      </c>
      <c r="C16" s="9">
        <v>0</v>
      </c>
      <c r="D16" s="38" t="e">
        <f>(C16/$C$14)*100</f>
        <v>#DIV/0!</v>
      </c>
    </row>
    <row r="17" spans="2:4" ht="15.75" thickBot="1">
      <c r="B17" s="19" t="s">
        <v>54</v>
      </c>
      <c r="C17" s="9">
        <v>0</v>
      </c>
      <c r="D17" s="38" t="e">
        <f>(C17/$C$14)*100</f>
        <v>#DIV/0!</v>
      </c>
    </row>
    <row r="18" spans="2:4" ht="15.75" thickBot="1">
      <c r="B18" s="19" t="s">
        <v>55</v>
      </c>
      <c r="C18" s="9">
        <v>0</v>
      </c>
      <c r="D18" s="38" t="e">
        <f>(C18/$C$14)*100</f>
        <v>#DIV/0!</v>
      </c>
    </row>
    <row r="19" spans="2:4" ht="15.75" thickBot="1">
      <c r="B19" s="19" t="s">
        <v>46</v>
      </c>
      <c r="C19" s="9">
        <v>0</v>
      </c>
      <c r="D19" s="38" t="e">
        <f>(C19/$C$14)*100</f>
        <v>#DIV/0!</v>
      </c>
    </row>
    <row r="20" spans="2:4" ht="15.75" thickBot="1">
      <c r="B20" s="18" t="s">
        <v>56</v>
      </c>
      <c r="C20" s="10">
        <v>0</v>
      </c>
      <c r="D20" s="37" t="e">
        <f>(C20/C49)*100</f>
        <v>#DIV/0!</v>
      </c>
    </row>
    <row r="21" spans="2:4" ht="15.75" thickBot="1">
      <c r="B21" s="19" t="s">
        <v>57</v>
      </c>
      <c r="C21" s="9">
        <v>0</v>
      </c>
      <c r="D21" s="38" t="e">
        <f>(C21/$C$20)*100</f>
        <v>#DIV/0!</v>
      </c>
    </row>
    <row r="22" spans="2:4" ht="15.75" thickBot="1">
      <c r="B22" s="19" t="s">
        <v>58</v>
      </c>
      <c r="C22" s="9">
        <v>0</v>
      </c>
      <c r="D22" s="38" t="e">
        <f>(C22/$C$20)*100</f>
        <v>#DIV/0!</v>
      </c>
    </row>
    <row r="23" spans="2:4" ht="15.75" thickBot="1">
      <c r="B23" s="19" t="s">
        <v>59</v>
      </c>
      <c r="C23" s="9">
        <v>0</v>
      </c>
      <c r="D23" s="38" t="e">
        <f>(C23/$C$20)*100</f>
        <v>#DIV/0!</v>
      </c>
    </row>
    <row r="24" spans="2:4" ht="15.75" thickBot="1">
      <c r="B24" s="19" t="s">
        <v>60</v>
      </c>
      <c r="C24" s="9">
        <v>0</v>
      </c>
      <c r="D24" s="38" t="e">
        <f>(C24/$C$20)*100</f>
        <v>#DIV/0!</v>
      </c>
    </row>
    <row r="25" spans="2:4" ht="15.75" thickBot="1">
      <c r="B25" s="19" t="s">
        <v>46</v>
      </c>
      <c r="C25" s="9">
        <v>0</v>
      </c>
      <c r="D25" s="38" t="e">
        <f>(C25/$C$20)*100</f>
        <v>#DIV/0!</v>
      </c>
    </row>
    <row r="26" spans="2:4" ht="15.75" thickBot="1">
      <c r="B26" s="18" t="s">
        <v>61</v>
      </c>
      <c r="C26" s="10">
        <v>0</v>
      </c>
      <c r="D26" s="37" t="e">
        <f>(C26/C49)*100</f>
        <v>#DIV/0!</v>
      </c>
    </row>
    <row r="27" spans="2:4" ht="15.75" thickBot="1">
      <c r="B27" s="19" t="s">
        <v>62</v>
      </c>
      <c r="C27" s="9">
        <v>0</v>
      </c>
      <c r="D27" s="38" t="e">
        <f>(C27/$C$26)*100</f>
        <v>#DIV/0!</v>
      </c>
    </row>
    <row r="28" spans="2:4" ht="15.75" thickBot="1">
      <c r="B28" s="19" t="s">
        <v>63</v>
      </c>
      <c r="C28" s="9">
        <v>0</v>
      </c>
      <c r="D28" s="38" t="e">
        <f>(C28/$C$26)*100</f>
        <v>#DIV/0!</v>
      </c>
    </row>
    <row r="29" spans="2:4" ht="15.75" thickBot="1">
      <c r="B29" s="19" t="s">
        <v>64</v>
      </c>
      <c r="C29" s="9">
        <v>0</v>
      </c>
      <c r="D29" s="38" t="e">
        <f>(C29/$C$26)*100</f>
        <v>#DIV/0!</v>
      </c>
    </row>
    <row r="30" spans="2:4" ht="15.75" thickBot="1">
      <c r="B30" s="19" t="s">
        <v>46</v>
      </c>
      <c r="C30" s="9">
        <v>0</v>
      </c>
      <c r="D30" s="38" t="e">
        <f>(C30/$C$26)*100</f>
        <v>#DIV/0!</v>
      </c>
    </row>
    <row r="31" spans="2:4" ht="17.25" customHeight="1" thickBot="1">
      <c r="B31" s="18" t="s">
        <v>65</v>
      </c>
      <c r="C31" s="10">
        <v>0</v>
      </c>
      <c r="D31" s="37" t="e">
        <f>(C31/C49)*100</f>
        <v>#DIV/0!</v>
      </c>
    </row>
    <row r="32" spans="2:4" ht="15.75" thickBot="1">
      <c r="B32" s="19" t="s">
        <v>66</v>
      </c>
      <c r="C32" s="9">
        <v>0</v>
      </c>
      <c r="D32" s="38" t="e">
        <f>(C32/$C$31)*100</f>
        <v>#DIV/0!</v>
      </c>
    </row>
    <row r="33" spans="2:4" ht="15.75" thickBot="1">
      <c r="B33" s="19" t="s">
        <v>67</v>
      </c>
      <c r="C33" s="9">
        <v>0</v>
      </c>
      <c r="D33" s="38" t="e">
        <f>(C33/$C$31)*100</f>
        <v>#DIV/0!</v>
      </c>
    </row>
    <row r="34" spans="2:4" ht="15.75" thickBot="1">
      <c r="B34" s="19" t="s">
        <v>68</v>
      </c>
      <c r="C34" s="9">
        <v>0</v>
      </c>
      <c r="D34" s="38" t="e">
        <f>(C34/$C$31)*100</f>
        <v>#DIV/0!</v>
      </c>
    </row>
    <row r="35" spans="2:4" ht="15.75" thickBot="1">
      <c r="B35" s="19" t="s">
        <v>46</v>
      </c>
      <c r="C35" s="9">
        <v>0</v>
      </c>
      <c r="D35" s="38" t="e">
        <f>(C35/$C$31)*100</f>
        <v>#DIV/0!</v>
      </c>
    </row>
    <row r="36" spans="2:4" ht="15.75" thickBot="1">
      <c r="B36" s="18" t="s">
        <v>69</v>
      </c>
      <c r="C36" s="10">
        <v>0</v>
      </c>
      <c r="D36" s="37" t="e">
        <f>(C36/C49)*100</f>
        <v>#DIV/0!</v>
      </c>
    </row>
    <row r="37" spans="2:4" ht="15.75" thickBot="1">
      <c r="B37" s="19" t="s">
        <v>66</v>
      </c>
      <c r="C37" s="9">
        <v>0</v>
      </c>
      <c r="D37" s="38" t="e">
        <f>(C37/$C$36)*100</f>
        <v>#DIV/0!</v>
      </c>
    </row>
    <row r="38" spans="2:4" ht="15.75" thickBot="1">
      <c r="B38" s="19" t="s">
        <v>67</v>
      </c>
      <c r="C38" s="9">
        <v>0</v>
      </c>
      <c r="D38" s="38" t="e">
        <f>(C38/$C$36)*100</f>
        <v>#DIV/0!</v>
      </c>
    </row>
    <row r="39" spans="2:4" ht="15.75" thickBot="1">
      <c r="B39" s="19" t="s">
        <v>68</v>
      </c>
      <c r="C39" s="9">
        <v>0</v>
      </c>
      <c r="D39" s="38" t="e">
        <f>(C39/$C$36)*100</f>
        <v>#DIV/0!</v>
      </c>
    </row>
    <row r="40" spans="2:4" ht="15.75" thickBot="1">
      <c r="B40" s="19" t="s">
        <v>46</v>
      </c>
      <c r="C40" s="9">
        <v>0</v>
      </c>
      <c r="D40" s="38" t="e">
        <f>(C40/$C$36)*100</f>
        <v>#DIV/0!</v>
      </c>
    </row>
    <row r="41" spans="2:4" ht="15.75" thickBot="1">
      <c r="B41" s="18" t="s">
        <v>70</v>
      </c>
      <c r="C41" s="10">
        <v>0</v>
      </c>
      <c r="D41" s="37" t="e">
        <f>(C41/C49)*100</f>
        <v>#DIV/0!</v>
      </c>
    </row>
    <row r="42" spans="2:4" ht="15.75" thickBot="1">
      <c r="B42" s="19" t="s">
        <v>71</v>
      </c>
      <c r="C42" s="9">
        <v>0</v>
      </c>
      <c r="D42" s="38" t="e">
        <f>(C42/$C$41)*100</f>
        <v>#DIV/0!</v>
      </c>
    </row>
    <row r="43" spans="2:4" ht="15.75" thickBot="1">
      <c r="B43" s="19" t="s">
        <v>72</v>
      </c>
      <c r="C43" s="9">
        <v>0</v>
      </c>
      <c r="D43" s="38" t="e">
        <f>(C43/$C$41)*100</f>
        <v>#DIV/0!</v>
      </c>
    </row>
    <row r="44" spans="2:4" ht="15.75" thickBot="1">
      <c r="B44" s="19" t="s">
        <v>73</v>
      </c>
      <c r="C44" s="9">
        <v>0</v>
      </c>
      <c r="D44" s="38" t="e">
        <f>(C44/$C$41)*100</f>
        <v>#DIV/0!</v>
      </c>
    </row>
    <row r="45" spans="2:4" ht="15.75" thickBot="1">
      <c r="B45" s="19" t="s">
        <v>74</v>
      </c>
      <c r="C45" s="9">
        <v>0</v>
      </c>
      <c r="D45" s="38" t="e">
        <f>(C45/$C$41)*100</f>
        <v>#DIV/0!</v>
      </c>
    </row>
    <row r="46" spans="2:4" ht="15.75" thickBot="1">
      <c r="B46" s="19" t="s">
        <v>46</v>
      </c>
      <c r="C46" s="9">
        <v>0</v>
      </c>
      <c r="D46" s="38" t="e">
        <f>(C46/$C$41)*100</f>
        <v>#DIV/0!</v>
      </c>
    </row>
    <row r="47" spans="2:4" ht="15.75" thickBot="1">
      <c r="B47" s="20" t="s">
        <v>75</v>
      </c>
      <c r="C47" s="21">
        <f>C4+C9+C14+C20+C26+C31+C36+C41</f>
        <v>0</v>
      </c>
      <c r="D47" s="39" t="e">
        <f>(C47/C49)*100</f>
        <v>#DIV/0!</v>
      </c>
    </row>
    <row r="48" spans="2:4" ht="15.75" thickBot="1">
      <c r="B48" s="18" t="s">
        <v>76</v>
      </c>
      <c r="C48" s="10">
        <v>0</v>
      </c>
      <c r="D48" s="37" t="e">
        <f>(C48/C49)*100</f>
        <v>#DIV/0!</v>
      </c>
    </row>
    <row r="49" spans="2:4" ht="15.75" thickBot="1">
      <c r="B49" s="21" t="s">
        <v>77</v>
      </c>
      <c r="C49" s="21">
        <f>C47+C48</f>
        <v>0</v>
      </c>
      <c r="D49" s="21" t="s">
        <v>17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4" max="4" width="12.7109375" style="0" customWidth="1"/>
    <col min="5" max="5" width="9.7109375" style="0" customWidth="1"/>
  </cols>
  <sheetData>
    <row r="1" spans="2:18" ht="15">
      <c r="B1" s="257" t="s">
        <v>196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</row>
    <row r="2" ht="15.75" thickBot="1"/>
    <row r="3" spans="2:18" ht="23.25" customHeight="1" thickBot="1">
      <c r="B3" s="262" t="s">
        <v>78</v>
      </c>
      <c r="C3" s="262"/>
      <c r="D3" s="262" t="s">
        <v>79</v>
      </c>
      <c r="E3" s="262" t="s">
        <v>80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 t="s">
        <v>81</v>
      </c>
      <c r="R3" s="262"/>
    </row>
    <row r="4" spans="2:18" ht="24.75" thickBot="1">
      <c r="B4" s="262"/>
      <c r="C4" s="262"/>
      <c r="D4" s="262"/>
      <c r="E4" s="68" t="s">
        <v>82</v>
      </c>
      <c r="F4" s="68" t="s">
        <v>83</v>
      </c>
      <c r="G4" s="68" t="s">
        <v>84</v>
      </c>
      <c r="H4" s="68" t="s">
        <v>85</v>
      </c>
      <c r="I4" s="68" t="s">
        <v>86</v>
      </c>
      <c r="J4" s="68" t="s">
        <v>87</v>
      </c>
      <c r="K4" s="68" t="s">
        <v>88</v>
      </c>
      <c r="L4" s="68" t="s">
        <v>89</v>
      </c>
      <c r="M4" s="68" t="s">
        <v>90</v>
      </c>
      <c r="N4" s="68" t="s">
        <v>91</v>
      </c>
      <c r="O4" s="68" t="s">
        <v>92</v>
      </c>
      <c r="P4" s="68" t="s">
        <v>93</v>
      </c>
      <c r="Q4" s="68" t="s">
        <v>14</v>
      </c>
      <c r="R4" s="71" t="s">
        <v>205</v>
      </c>
    </row>
    <row r="5" spans="2:18" ht="15.75" thickBot="1">
      <c r="B5" s="263" t="s">
        <v>94</v>
      </c>
      <c r="C5" s="263"/>
      <c r="D5" s="69">
        <f>'Численность (чел)'!C4</f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6">
        <f>E5+F5+G5+H5+I5+J5+K5+L5+M5+N5+O5+P5</f>
        <v>0</v>
      </c>
      <c r="R5" s="70" t="e">
        <f>(Q5/D5)*100000</f>
        <v>#DIV/0!</v>
      </c>
    </row>
    <row r="6" spans="2:18" ht="15.75" thickBot="1">
      <c r="B6" s="258" t="s">
        <v>2</v>
      </c>
      <c r="C6" s="258"/>
      <c r="D6" s="9">
        <f>'Численность (чел)'!C5</f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f aca="true" t="shared" si="0" ref="Q6:Q16">E6+F6+G6+H6+I6+J6+K6+L6+M6+N6+O6+P6</f>
        <v>0</v>
      </c>
      <c r="R6" s="47" t="e">
        <f aca="true" t="shared" si="1" ref="R6:R16">(Q6/D6)*100000</f>
        <v>#DIV/0!</v>
      </c>
    </row>
    <row r="7" spans="2:18" ht="15.75" thickBot="1">
      <c r="B7" s="258" t="s">
        <v>3</v>
      </c>
      <c r="C7" s="258"/>
      <c r="D7" s="9">
        <f>'Численность (чел)'!C6</f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10">
        <f t="shared" si="0"/>
        <v>0</v>
      </c>
      <c r="R7" s="47" t="e">
        <f t="shared" si="1"/>
        <v>#DIV/0!</v>
      </c>
    </row>
    <row r="8" spans="2:18" ht="15.75" thickBot="1">
      <c r="B8" s="258" t="s">
        <v>4</v>
      </c>
      <c r="C8" s="258"/>
      <c r="D8" s="9">
        <f>'Численность (чел)'!C7</f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0">
        <f t="shared" si="0"/>
        <v>0</v>
      </c>
      <c r="R8" s="47" t="e">
        <f t="shared" si="1"/>
        <v>#DIV/0!</v>
      </c>
    </row>
    <row r="9" spans="2:18" ht="15.75" thickBot="1">
      <c r="B9" s="258" t="s">
        <v>5</v>
      </c>
      <c r="C9" s="258"/>
      <c r="D9" s="9">
        <f>'Численность (чел)'!C8</f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0">
        <f t="shared" si="0"/>
        <v>0</v>
      </c>
      <c r="R9" s="47" t="e">
        <f t="shared" si="1"/>
        <v>#DIV/0!</v>
      </c>
    </row>
    <row r="10" spans="2:18" ht="15.75" thickBot="1">
      <c r="B10" s="258" t="s">
        <v>6</v>
      </c>
      <c r="C10" s="258"/>
      <c r="D10" s="9">
        <f>'Численность (чел)'!C9</f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0">
        <f t="shared" si="0"/>
        <v>0</v>
      </c>
      <c r="R10" s="47" t="e">
        <f t="shared" si="1"/>
        <v>#DIV/0!</v>
      </c>
    </row>
    <row r="11" spans="2:18" ht="15.75" thickBot="1">
      <c r="B11" s="258" t="s">
        <v>7</v>
      </c>
      <c r="C11" s="258"/>
      <c r="D11" s="9">
        <f>'Численность (чел)'!C10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0">
        <f t="shared" si="0"/>
        <v>0</v>
      </c>
      <c r="R11" s="47" t="e">
        <f t="shared" si="1"/>
        <v>#DIV/0!</v>
      </c>
    </row>
    <row r="12" spans="2:18" ht="15.75" thickBot="1">
      <c r="B12" s="258" t="s">
        <v>8</v>
      </c>
      <c r="C12" s="258"/>
      <c r="D12" s="9">
        <f>'Численность (чел)'!C11</f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0">
        <f t="shared" si="0"/>
        <v>0</v>
      </c>
      <c r="R12" s="47" t="e">
        <f t="shared" si="1"/>
        <v>#DIV/0!</v>
      </c>
    </row>
    <row r="13" spans="2:18" ht="15.75" thickBot="1">
      <c r="B13" s="258" t="s">
        <v>9</v>
      </c>
      <c r="C13" s="258"/>
      <c r="D13" s="9">
        <f>'Численность (чел)'!C12</f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0">
        <f t="shared" si="0"/>
        <v>0</v>
      </c>
      <c r="R13" s="47" t="e">
        <f t="shared" si="1"/>
        <v>#DIV/0!</v>
      </c>
    </row>
    <row r="14" spans="2:18" ht="15.75" thickBot="1">
      <c r="B14" s="258" t="s">
        <v>10</v>
      </c>
      <c r="C14" s="258"/>
      <c r="D14" s="9">
        <f>'Численность (чел)'!C13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0">
        <f t="shared" si="0"/>
        <v>0</v>
      </c>
      <c r="R14" s="47" t="e">
        <f t="shared" si="1"/>
        <v>#DIV/0!</v>
      </c>
    </row>
    <row r="15" spans="2:18" ht="15.75" thickBot="1">
      <c r="B15" s="258" t="s">
        <v>95</v>
      </c>
      <c r="C15" s="258"/>
      <c r="D15" s="9">
        <f>'Численность (чел)'!C14</f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f t="shared" si="0"/>
        <v>0</v>
      </c>
      <c r="R15" s="47" t="e">
        <f t="shared" si="1"/>
        <v>#DIV/0!</v>
      </c>
    </row>
    <row r="16" spans="2:18" ht="15.75" thickBot="1">
      <c r="B16" s="259" t="s">
        <v>75</v>
      </c>
      <c r="C16" s="11" t="s">
        <v>14</v>
      </c>
      <c r="D16" s="11">
        <f>SUM(D5:D15)</f>
        <v>0</v>
      </c>
      <c r="E16" s="11">
        <f>E5+E6+E7+E8+E9+E10+E11+E12+E13+E14+E15</f>
        <v>0</v>
      </c>
      <c r="F16" s="11">
        <f aca="true" t="shared" si="2" ref="F16:P16">F5+F6+F7+F8+F9+F10+F11+F12+F13+F14+F15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34">
        <f t="shared" si="0"/>
        <v>0</v>
      </c>
      <c r="R16" s="36" t="e">
        <f t="shared" si="1"/>
        <v>#DIV/0!</v>
      </c>
    </row>
    <row r="17" spans="2:18" ht="15.75" thickBot="1">
      <c r="B17" s="260"/>
      <c r="C17" s="12" t="s">
        <v>41</v>
      </c>
      <c r="D17" s="12" t="s">
        <v>96</v>
      </c>
      <c r="E17" s="35" t="e">
        <f>(E16/$Q$16)*100</f>
        <v>#DIV/0!</v>
      </c>
      <c r="F17" s="35" t="e">
        <f aca="true" t="shared" si="3" ref="F17:P17">(F16/$Q$16)*100</f>
        <v>#DIV/0!</v>
      </c>
      <c r="G17" s="35" t="e">
        <f t="shared" si="3"/>
        <v>#DIV/0!</v>
      </c>
      <c r="H17" s="35" t="e">
        <f t="shared" si="3"/>
        <v>#DIV/0!</v>
      </c>
      <c r="I17" s="35" t="e">
        <f t="shared" si="3"/>
        <v>#DIV/0!</v>
      </c>
      <c r="J17" s="35" t="e">
        <f t="shared" si="3"/>
        <v>#DIV/0!</v>
      </c>
      <c r="K17" s="35" t="e">
        <f t="shared" si="3"/>
        <v>#DIV/0!</v>
      </c>
      <c r="L17" s="35" t="e">
        <f t="shared" si="3"/>
        <v>#DIV/0!</v>
      </c>
      <c r="M17" s="35" t="e">
        <f t="shared" si="3"/>
        <v>#DIV/0!</v>
      </c>
      <c r="N17" s="35" t="e">
        <f t="shared" si="3"/>
        <v>#DIV/0!</v>
      </c>
      <c r="O17" s="35" t="e">
        <f t="shared" si="3"/>
        <v>#DIV/0!</v>
      </c>
      <c r="P17" s="35" t="e">
        <f t="shared" si="3"/>
        <v>#DIV/0!</v>
      </c>
      <c r="Q17" s="11" t="s">
        <v>17</v>
      </c>
      <c r="R17" s="12" t="s">
        <v>96</v>
      </c>
    </row>
  </sheetData>
  <sheetProtection/>
  <mergeCells count="17">
    <mergeCell ref="B11:C11"/>
    <mergeCell ref="B1:R1"/>
    <mergeCell ref="B3:C4"/>
    <mergeCell ref="D3:D4"/>
    <mergeCell ref="E3:P3"/>
    <mergeCell ref="Q3:R3"/>
    <mergeCell ref="B5:C5"/>
    <mergeCell ref="B12:C12"/>
    <mergeCell ref="B6:C6"/>
    <mergeCell ref="B13:C13"/>
    <mergeCell ref="B14:C14"/>
    <mergeCell ref="B15:C15"/>
    <mergeCell ref="B16:B17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4" max="4" width="12.7109375" style="0" customWidth="1"/>
  </cols>
  <sheetData>
    <row r="1" spans="2:18" ht="15">
      <c r="B1" s="257" t="s">
        <v>197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ht="15.75" thickBot="1"/>
    <row r="3" spans="2:18" ht="23.25" customHeight="1" thickBot="1">
      <c r="B3" s="262" t="s">
        <v>78</v>
      </c>
      <c r="C3" s="262"/>
      <c r="D3" s="262" t="s">
        <v>79</v>
      </c>
      <c r="E3" s="262" t="s">
        <v>188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 t="s">
        <v>81</v>
      </c>
      <c r="R3" s="262"/>
    </row>
    <row r="4" spans="2:18" ht="24.75" thickBot="1">
      <c r="B4" s="262"/>
      <c r="C4" s="262"/>
      <c r="D4" s="262"/>
      <c r="E4" s="68" t="s">
        <v>82</v>
      </c>
      <c r="F4" s="68" t="s">
        <v>83</v>
      </c>
      <c r="G4" s="68" t="s">
        <v>84</v>
      </c>
      <c r="H4" s="68" t="s">
        <v>85</v>
      </c>
      <c r="I4" s="68" t="s">
        <v>86</v>
      </c>
      <c r="J4" s="68" t="s">
        <v>87</v>
      </c>
      <c r="K4" s="68" t="s">
        <v>88</v>
      </c>
      <c r="L4" s="68" t="s">
        <v>89</v>
      </c>
      <c r="M4" s="68" t="s">
        <v>90</v>
      </c>
      <c r="N4" s="68" t="s">
        <v>91</v>
      </c>
      <c r="O4" s="68" t="s">
        <v>92</v>
      </c>
      <c r="P4" s="68" t="s">
        <v>93</v>
      </c>
      <c r="Q4" s="68" t="s">
        <v>14</v>
      </c>
      <c r="R4" s="71" t="s">
        <v>205</v>
      </c>
    </row>
    <row r="5" spans="2:18" ht="15.75" thickBot="1">
      <c r="B5" s="263" t="s">
        <v>94</v>
      </c>
      <c r="C5" s="263"/>
      <c r="D5" s="69">
        <f>'Численность (чел)'!C4</f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6">
        <f>E5+F5+G5+H5+I5+J5+K5+L5+M5+N5+O5+P5</f>
        <v>0</v>
      </c>
      <c r="R5" s="70" t="e">
        <f>(Q5/D5)*100000</f>
        <v>#DIV/0!</v>
      </c>
    </row>
    <row r="6" spans="2:18" ht="15.75" thickBot="1">
      <c r="B6" s="258" t="s">
        <v>2</v>
      </c>
      <c r="C6" s="258"/>
      <c r="D6" s="9">
        <f>'Численность (чел)'!C5</f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f aca="true" t="shared" si="0" ref="Q6:Q16">E6+F6+G6+H6+I6+J6+K6+L6+M6+N6+O6+P6</f>
        <v>0</v>
      </c>
      <c r="R6" s="47" t="e">
        <f aca="true" t="shared" si="1" ref="R6:R16">(Q6/D6)*100000</f>
        <v>#DIV/0!</v>
      </c>
    </row>
    <row r="7" spans="2:18" ht="15.75" thickBot="1">
      <c r="B7" s="258" t="s">
        <v>3</v>
      </c>
      <c r="C7" s="258"/>
      <c r="D7" s="9">
        <f>'Численность (чел)'!C6</f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10">
        <f t="shared" si="0"/>
        <v>0</v>
      </c>
      <c r="R7" s="47" t="e">
        <f t="shared" si="1"/>
        <v>#DIV/0!</v>
      </c>
    </row>
    <row r="8" spans="2:18" ht="15.75" thickBot="1">
      <c r="B8" s="258" t="s">
        <v>4</v>
      </c>
      <c r="C8" s="258"/>
      <c r="D8" s="9">
        <f>'Численность (чел)'!C7</f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0">
        <f t="shared" si="0"/>
        <v>0</v>
      </c>
      <c r="R8" s="47" t="e">
        <f t="shared" si="1"/>
        <v>#DIV/0!</v>
      </c>
    </row>
    <row r="9" spans="2:18" ht="15.75" thickBot="1">
      <c r="B9" s="258" t="s">
        <v>5</v>
      </c>
      <c r="C9" s="258"/>
      <c r="D9" s="9">
        <f>'Численность (чел)'!C8</f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0">
        <f t="shared" si="0"/>
        <v>0</v>
      </c>
      <c r="R9" s="47" t="e">
        <f t="shared" si="1"/>
        <v>#DIV/0!</v>
      </c>
    </row>
    <row r="10" spans="2:18" ht="15.75" thickBot="1">
      <c r="B10" s="258" t="s">
        <v>6</v>
      </c>
      <c r="C10" s="258"/>
      <c r="D10" s="9">
        <f>'Численность (чел)'!C9</f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0">
        <f t="shared" si="0"/>
        <v>0</v>
      </c>
      <c r="R10" s="47" t="e">
        <f t="shared" si="1"/>
        <v>#DIV/0!</v>
      </c>
    </row>
    <row r="11" spans="2:18" ht="15.75" thickBot="1">
      <c r="B11" s="258" t="s">
        <v>7</v>
      </c>
      <c r="C11" s="258"/>
      <c r="D11" s="9">
        <f>'Численность (чел)'!C10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0">
        <f t="shared" si="0"/>
        <v>0</v>
      </c>
      <c r="R11" s="47" t="e">
        <f t="shared" si="1"/>
        <v>#DIV/0!</v>
      </c>
    </row>
    <row r="12" spans="2:18" ht="15.75" thickBot="1">
      <c r="B12" s="258" t="s">
        <v>8</v>
      </c>
      <c r="C12" s="258"/>
      <c r="D12" s="9">
        <f>'Численность (чел)'!C11</f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0">
        <f t="shared" si="0"/>
        <v>0</v>
      </c>
      <c r="R12" s="47" t="e">
        <f t="shared" si="1"/>
        <v>#DIV/0!</v>
      </c>
    </row>
    <row r="13" spans="2:18" ht="15.75" thickBot="1">
      <c r="B13" s="258" t="s">
        <v>9</v>
      </c>
      <c r="C13" s="258"/>
      <c r="D13" s="9">
        <f>'Численность (чел)'!C12</f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0">
        <f t="shared" si="0"/>
        <v>0</v>
      </c>
      <c r="R13" s="47" t="e">
        <f t="shared" si="1"/>
        <v>#DIV/0!</v>
      </c>
    </row>
    <row r="14" spans="2:18" ht="15.75" thickBot="1">
      <c r="B14" s="258" t="s">
        <v>10</v>
      </c>
      <c r="C14" s="258"/>
      <c r="D14" s="9">
        <f>'Численность (чел)'!C13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0">
        <f t="shared" si="0"/>
        <v>0</v>
      </c>
      <c r="R14" s="47" t="e">
        <f t="shared" si="1"/>
        <v>#DIV/0!</v>
      </c>
    </row>
    <row r="15" spans="2:18" ht="15.75" thickBot="1">
      <c r="B15" s="258" t="s">
        <v>95</v>
      </c>
      <c r="C15" s="258"/>
      <c r="D15" s="9">
        <f>'Численность (чел)'!C14</f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f t="shared" si="0"/>
        <v>0</v>
      </c>
      <c r="R15" s="47" t="e">
        <f t="shared" si="1"/>
        <v>#DIV/0!</v>
      </c>
    </row>
    <row r="16" spans="2:18" ht="15.75" thickBot="1">
      <c r="B16" s="259" t="s">
        <v>75</v>
      </c>
      <c r="C16" s="11" t="s">
        <v>14</v>
      </c>
      <c r="D16" s="11">
        <f>SUM(D5:D15)</f>
        <v>0</v>
      </c>
      <c r="E16" s="11">
        <f>E5+E6+E7+E8+E9+E10+E11+E12+E13+E14+E15</f>
        <v>0</v>
      </c>
      <c r="F16" s="11">
        <f aca="true" t="shared" si="2" ref="F16:P16">F5+F6+F7+F8+F9+F10+F11+F12+F13+F14+F15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34">
        <f t="shared" si="0"/>
        <v>0</v>
      </c>
      <c r="R16" s="36" t="e">
        <f t="shared" si="1"/>
        <v>#DIV/0!</v>
      </c>
    </row>
    <row r="17" spans="2:18" ht="15.75" thickBot="1">
      <c r="B17" s="260"/>
      <c r="C17" s="12" t="s">
        <v>41</v>
      </c>
      <c r="D17" s="12" t="s">
        <v>96</v>
      </c>
      <c r="E17" s="35" t="e">
        <f>(E16/$Q$16)*100</f>
        <v>#DIV/0!</v>
      </c>
      <c r="F17" s="35" t="e">
        <f aca="true" t="shared" si="3" ref="F17:P17">(F16/$Q$16)*100</f>
        <v>#DIV/0!</v>
      </c>
      <c r="G17" s="35" t="e">
        <f t="shared" si="3"/>
        <v>#DIV/0!</v>
      </c>
      <c r="H17" s="35" t="e">
        <f t="shared" si="3"/>
        <v>#DIV/0!</v>
      </c>
      <c r="I17" s="35" t="e">
        <f t="shared" si="3"/>
        <v>#DIV/0!</v>
      </c>
      <c r="J17" s="35" t="e">
        <f t="shared" si="3"/>
        <v>#DIV/0!</v>
      </c>
      <c r="K17" s="35" t="e">
        <f t="shared" si="3"/>
        <v>#DIV/0!</v>
      </c>
      <c r="L17" s="35" t="e">
        <f t="shared" si="3"/>
        <v>#DIV/0!</v>
      </c>
      <c r="M17" s="35" t="e">
        <f t="shared" si="3"/>
        <v>#DIV/0!</v>
      </c>
      <c r="N17" s="35" t="e">
        <f t="shared" si="3"/>
        <v>#DIV/0!</v>
      </c>
      <c r="O17" s="35" t="e">
        <f t="shared" si="3"/>
        <v>#DIV/0!</v>
      </c>
      <c r="P17" s="35" t="e">
        <f t="shared" si="3"/>
        <v>#DIV/0!</v>
      </c>
      <c r="Q17" s="11" t="s">
        <v>17</v>
      </c>
      <c r="R17" s="12" t="s">
        <v>96</v>
      </c>
    </row>
  </sheetData>
  <sheetProtection/>
  <mergeCells count="17">
    <mergeCell ref="B11:C11"/>
    <mergeCell ref="B1:R1"/>
    <mergeCell ref="B3:C4"/>
    <mergeCell ref="D3:D4"/>
    <mergeCell ref="E3:P3"/>
    <mergeCell ref="Q3:R3"/>
    <mergeCell ref="B5:C5"/>
    <mergeCell ref="B12:C12"/>
    <mergeCell ref="B6:C6"/>
    <mergeCell ref="B13:C13"/>
    <mergeCell ref="B14:C14"/>
    <mergeCell ref="B15:C15"/>
    <mergeCell ref="B16:B17"/>
    <mergeCell ref="B7:C7"/>
    <mergeCell ref="B8:C8"/>
    <mergeCell ref="B9:C9"/>
    <mergeCell ref="B10:C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0.421875" style="0" customWidth="1"/>
    <col min="3" max="3" width="10.00390625" style="0" customWidth="1"/>
    <col min="4" max="4" width="10.140625" style="0" bestFit="1" customWidth="1"/>
    <col min="16" max="16" width="7.28125" style="0" customWidth="1"/>
  </cols>
  <sheetData>
    <row r="1" spans="2:16" ht="15">
      <c r="B1" s="257" t="s">
        <v>198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ht="15.75" thickBot="1"/>
    <row r="3" spans="2:16" ht="15.75" thickBot="1">
      <c r="B3" s="262" t="s">
        <v>97</v>
      </c>
      <c r="C3" s="262"/>
      <c r="D3" s="262" t="s">
        <v>94</v>
      </c>
      <c r="E3" s="262" t="s">
        <v>2</v>
      </c>
      <c r="F3" s="262" t="s">
        <v>3</v>
      </c>
      <c r="G3" s="262" t="s">
        <v>4</v>
      </c>
      <c r="H3" s="262" t="s">
        <v>5</v>
      </c>
      <c r="I3" s="262" t="s">
        <v>6</v>
      </c>
      <c r="J3" s="262" t="s">
        <v>7</v>
      </c>
      <c r="K3" s="262" t="s">
        <v>8</v>
      </c>
      <c r="L3" s="262" t="s">
        <v>9</v>
      </c>
      <c r="M3" s="262" t="s">
        <v>10</v>
      </c>
      <c r="N3" s="262" t="s">
        <v>95</v>
      </c>
      <c r="O3" s="262" t="s">
        <v>98</v>
      </c>
      <c r="P3" s="262"/>
    </row>
    <row r="4" spans="2:16" ht="24.75" thickBo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68" t="s">
        <v>14</v>
      </c>
      <c r="P4" s="68" t="s">
        <v>41</v>
      </c>
    </row>
    <row r="5" spans="2:16" ht="25.5" customHeight="1" thickBot="1">
      <c r="B5" s="264" t="s">
        <v>99</v>
      </c>
      <c r="C5" s="264"/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6">
        <f>D5+E5+F5+G5+H5+I5+J5+K5+L5+M5+N5</f>
        <v>0</v>
      </c>
      <c r="P5" s="67" t="e">
        <f>(O5/$O$19)*100</f>
        <v>#DIV/0!</v>
      </c>
    </row>
    <row r="6" spans="2:16" ht="15.75" thickBot="1">
      <c r="B6" s="265" t="s">
        <v>100</v>
      </c>
      <c r="C6" s="265"/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>
        <f aca="true" t="shared" si="0" ref="O6:O18">D6+E6+F6+G6+H6+I6+J6+K6+L6+M6+N6</f>
        <v>0</v>
      </c>
      <c r="P6" s="37" t="e">
        <f aca="true" t="shared" si="1" ref="P6:P18">(O6/$O$19)*100</f>
        <v>#DIV/0!</v>
      </c>
    </row>
    <row r="7" spans="2:16" ht="48" customHeight="1" thickBot="1">
      <c r="B7" s="265" t="s">
        <v>101</v>
      </c>
      <c r="C7" s="265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0</v>
      </c>
      <c r="P7" s="37" t="e">
        <f t="shared" si="1"/>
        <v>#DIV/0!</v>
      </c>
    </row>
    <row r="8" spans="2:16" ht="36.75" customHeight="1" thickBot="1">
      <c r="B8" s="265" t="s">
        <v>102</v>
      </c>
      <c r="C8" s="265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0</v>
      </c>
      <c r="P8" s="37" t="e">
        <f t="shared" si="1"/>
        <v>#DIV/0!</v>
      </c>
    </row>
    <row r="9" spans="2:16" ht="28.5" customHeight="1" thickBot="1">
      <c r="B9" s="265" t="s">
        <v>103</v>
      </c>
      <c r="C9" s="265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 t="shared" si="0"/>
        <v>0</v>
      </c>
      <c r="P9" s="37" t="e">
        <f t="shared" si="1"/>
        <v>#DIV/0!</v>
      </c>
    </row>
    <row r="10" spans="2:16" ht="27" customHeight="1" thickBot="1">
      <c r="B10" s="265" t="s">
        <v>104</v>
      </c>
      <c r="C10" s="265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f t="shared" si="0"/>
        <v>0</v>
      </c>
      <c r="P10" s="37" t="e">
        <f t="shared" si="1"/>
        <v>#DIV/0!</v>
      </c>
    </row>
    <row r="11" spans="2:16" ht="26.25" customHeight="1" thickBot="1">
      <c r="B11" s="265" t="s">
        <v>105</v>
      </c>
      <c r="C11" s="265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0</v>
      </c>
      <c r="P11" s="37" t="e">
        <f t="shared" si="1"/>
        <v>#DIV/0!</v>
      </c>
    </row>
    <row r="12" spans="2:16" ht="27.75" customHeight="1" thickBot="1">
      <c r="B12" s="265" t="s">
        <v>106</v>
      </c>
      <c r="C12" s="265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0</v>
      </c>
      <c r="P12" s="37" t="e">
        <f t="shared" si="1"/>
        <v>#DIV/0!</v>
      </c>
    </row>
    <row r="13" spans="2:16" ht="50.25" customHeight="1" thickBot="1">
      <c r="B13" s="265" t="s">
        <v>107</v>
      </c>
      <c r="C13" s="265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f t="shared" si="0"/>
        <v>0</v>
      </c>
      <c r="P13" s="37" t="e">
        <f t="shared" si="1"/>
        <v>#DIV/0!</v>
      </c>
    </row>
    <row r="14" spans="2:16" ht="40.5" customHeight="1" thickBot="1">
      <c r="B14" s="265" t="s">
        <v>108</v>
      </c>
      <c r="C14" s="265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0</v>
      </c>
      <c r="P14" s="37" t="e">
        <f t="shared" si="1"/>
        <v>#DIV/0!</v>
      </c>
    </row>
    <row r="15" spans="2:16" ht="27" customHeight="1" thickBot="1">
      <c r="B15" s="265" t="s">
        <v>109</v>
      </c>
      <c r="C15" s="265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f t="shared" si="0"/>
        <v>0</v>
      </c>
      <c r="P15" s="37" t="e">
        <f t="shared" si="1"/>
        <v>#DIV/0!</v>
      </c>
    </row>
    <row r="16" spans="2:16" ht="29.25" customHeight="1" thickBot="1">
      <c r="B16" s="265" t="s">
        <v>110</v>
      </c>
      <c r="C16" s="265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0"/>
        <v>0</v>
      </c>
      <c r="P16" s="37" t="e">
        <f t="shared" si="1"/>
        <v>#DIV/0!</v>
      </c>
    </row>
    <row r="17" spans="2:16" ht="27.75" customHeight="1" thickBot="1">
      <c r="B17" s="265" t="s">
        <v>111</v>
      </c>
      <c r="C17" s="265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>
        <f t="shared" si="0"/>
        <v>0</v>
      </c>
      <c r="P17" s="37" t="e">
        <f t="shared" si="1"/>
        <v>#DIV/0!</v>
      </c>
    </row>
    <row r="18" spans="2:16" ht="39" customHeight="1" thickBot="1">
      <c r="B18" s="265" t="s">
        <v>112</v>
      </c>
      <c r="C18" s="265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f t="shared" si="0"/>
        <v>0</v>
      </c>
      <c r="P18" s="37" t="e">
        <f t="shared" si="1"/>
        <v>#DIV/0!</v>
      </c>
    </row>
    <row r="19" spans="2:16" ht="27.75" customHeight="1" thickBot="1">
      <c r="B19" s="266" t="s">
        <v>113</v>
      </c>
      <c r="C19" s="13" t="s">
        <v>14</v>
      </c>
      <c r="D19" s="11">
        <f>SUM(D5:D18)</f>
        <v>0</v>
      </c>
      <c r="E19" s="11">
        <f aca="true" t="shared" si="2" ref="E19:O19">SUM(E5:E18)</f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11">
        <v>100</v>
      </c>
    </row>
    <row r="20" spans="2:16" ht="21" customHeight="1" thickBot="1">
      <c r="B20" s="267"/>
      <c r="C20" s="14" t="s">
        <v>114</v>
      </c>
      <c r="D20" s="46" t="e">
        <f>(D19/'Численность (чел)'!$C$4)*100000</f>
        <v>#DIV/0!</v>
      </c>
      <c r="E20" s="46" t="e">
        <f>(E19/'Численность (чел)'!$C$5)*100000</f>
        <v>#DIV/0!</v>
      </c>
      <c r="F20" s="46" t="e">
        <f>(F19/'Численность (чел)'!$C$6)*100000</f>
        <v>#DIV/0!</v>
      </c>
      <c r="G20" s="46" t="e">
        <f>(G19/'Численность (чел)'!$C$7)*100000</f>
        <v>#DIV/0!</v>
      </c>
      <c r="H20" s="46" t="e">
        <f>(H19/'Численность (чел)'!$C$8)*100000</f>
        <v>#DIV/0!</v>
      </c>
      <c r="I20" s="46" t="e">
        <f>(I19/'Численность (чел)'!$C$9)*100000</f>
        <v>#DIV/0!</v>
      </c>
      <c r="J20" s="46" t="e">
        <f>(J19/'Численность (чел)'!$C$10)*100000</f>
        <v>#DIV/0!</v>
      </c>
      <c r="K20" s="46" t="e">
        <f>(K19/'Численность (чел)'!$C$11)*100000</f>
        <v>#DIV/0!</v>
      </c>
      <c r="L20" s="46" t="e">
        <f>(L19/'Численность (чел)'!$C$12)*100000</f>
        <v>#DIV/0!</v>
      </c>
      <c r="M20" s="46" t="e">
        <f>(M19/'Численность (чел)'!$C$13)*100000</f>
        <v>#DIV/0!</v>
      </c>
      <c r="N20" s="46" t="e">
        <f>(N19/'Численность (чел)'!$C$14)*100000</f>
        <v>#DIV/0!</v>
      </c>
      <c r="O20" s="46" t="e">
        <f>(O19/'Численность (чел)'!$C$15)*100000</f>
        <v>#DIV/0!</v>
      </c>
      <c r="P20" s="12" t="s">
        <v>96</v>
      </c>
    </row>
  </sheetData>
  <sheetProtection/>
  <mergeCells count="29">
    <mergeCell ref="H3:H4"/>
    <mergeCell ref="O3:P3"/>
    <mergeCell ref="B7:C7"/>
    <mergeCell ref="B8:C8"/>
    <mergeCell ref="B1:P1"/>
    <mergeCell ref="M3:M4"/>
    <mergeCell ref="N3:N4"/>
    <mergeCell ref="B3:C4"/>
    <mergeCell ref="D3:D4"/>
    <mergeCell ref="E3:E4"/>
    <mergeCell ref="F3:F4"/>
    <mergeCell ref="G3:G4"/>
    <mergeCell ref="L3:L4"/>
    <mergeCell ref="B16:C16"/>
    <mergeCell ref="B17:C17"/>
    <mergeCell ref="B18:C18"/>
    <mergeCell ref="B9:C9"/>
    <mergeCell ref="I3:I4"/>
    <mergeCell ref="J3:J4"/>
    <mergeCell ref="K3:K4"/>
    <mergeCell ref="B5:C5"/>
    <mergeCell ref="B6:C6"/>
    <mergeCell ref="B19:B20"/>
    <mergeCell ref="B10:C10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0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.421875" style="0" customWidth="1"/>
    <col min="2" max="2" width="10.57421875" style="0" customWidth="1"/>
    <col min="3" max="3" width="9.8515625" style="0" customWidth="1"/>
    <col min="16" max="16" width="7.140625" style="0" customWidth="1"/>
  </cols>
  <sheetData>
    <row r="1" spans="2:16" ht="15">
      <c r="B1" s="257" t="s">
        <v>199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ht="15.75" thickBot="1"/>
    <row r="3" spans="2:16" ht="15.75" customHeight="1" thickBot="1">
      <c r="B3" s="262" t="s">
        <v>97</v>
      </c>
      <c r="C3" s="262"/>
      <c r="D3" s="262" t="s">
        <v>94</v>
      </c>
      <c r="E3" s="262" t="s">
        <v>2</v>
      </c>
      <c r="F3" s="262" t="s">
        <v>3</v>
      </c>
      <c r="G3" s="262" t="s">
        <v>4</v>
      </c>
      <c r="H3" s="262" t="s">
        <v>5</v>
      </c>
      <c r="I3" s="262" t="s">
        <v>6</v>
      </c>
      <c r="J3" s="262" t="s">
        <v>7</v>
      </c>
      <c r="K3" s="262" t="s">
        <v>8</v>
      </c>
      <c r="L3" s="262" t="s">
        <v>9</v>
      </c>
      <c r="M3" s="262" t="s">
        <v>10</v>
      </c>
      <c r="N3" s="262" t="s">
        <v>95</v>
      </c>
      <c r="O3" s="262" t="s">
        <v>98</v>
      </c>
      <c r="P3" s="262"/>
    </row>
    <row r="4" spans="2:16" ht="24.75" thickBot="1"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68" t="s">
        <v>14</v>
      </c>
      <c r="P4" s="68" t="s">
        <v>41</v>
      </c>
    </row>
    <row r="5" spans="2:16" ht="28.5" customHeight="1" thickBot="1">
      <c r="B5" s="264" t="s">
        <v>99</v>
      </c>
      <c r="C5" s="264"/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6">
        <f>D5+E5+F5+G5+H5+I5+J5+K5+L5+M5+N5</f>
        <v>0</v>
      </c>
      <c r="P5" s="67" t="e">
        <f>(O5/$O$19)*100</f>
        <v>#DIV/0!</v>
      </c>
    </row>
    <row r="6" spans="2:16" ht="15.75" thickBot="1">
      <c r="B6" s="265" t="s">
        <v>100</v>
      </c>
      <c r="C6" s="265"/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>
        <f aca="true" t="shared" si="0" ref="O6:O18">D6+E6+F6+G6+H6+I6+J6+K6+L6+M6+N6</f>
        <v>0</v>
      </c>
      <c r="P6" s="37" t="e">
        <f aca="true" t="shared" si="1" ref="P6:P18">(O6/$O$19)*100</f>
        <v>#DIV/0!</v>
      </c>
    </row>
    <row r="7" spans="2:16" ht="47.25" customHeight="1" thickBot="1">
      <c r="B7" s="265" t="s">
        <v>101</v>
      </c>
      <c r="C7" s="265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0</v>
      </c>
      <c r="P7" s="37" t="e">
        <f t="shared" si="1"/>
        <v>#DIV/0!</v>
      </c>
    </row>
    <row r="8" spans="2:16" ht="36.75" customHeight="1" thickBot="1">
      <c r="B8" s="265" t="s">
        <v>102</v>
      </c>
      <c r="C8" s="265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0</v>
      </c>
      <c r="P8" s="37" t="e">
        <f t="shared" si="1"/>
        <v>#DIV/0!</v>
      </c>
    </row>
    <row r="9" spans="2:16" ht="27.75" customHeight="1" thickBot="1">
      <c r="B9" s="265" t="s">
        <v>103</v>
      </c>
      <c r="C9" s="265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 t="shared" si="0"/>
        <v>0</v>
      </c>
      <c r="P9" s="37" t="e">
        <f t="shared" si="1"/>
        <v>#DIV/0!</v>
      </c>
    </row>
    <row r="10" spans="2:16" ht="28.5" customHeight="1" thickBot="1">
      <c r="B10" s="265" t="s">
        <v>104</v>
      </c>
      <c r="C10" s="265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f t="shared" si="0"/>
        <v>0</v>
      </c>
      <c r="P10" s="37" t="e">
        <f t="shared" si="1"/>
        <v>#DIV/0!</v>
      </c>
    </row>
    <row r="11" spans="2:16" ht="29.25" customHeight="1" thickBot="1">
      <c r="B11" s="265" t="s">
        <v>105</v>
      </c>
      <c r="C11" s="265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0</v>
      </c>
      <c r="P11" s="37" t="e">
        <f t="shared" si="1"/>
        <v>#DIV/0!</v>
      </c>
    </row>
    <row r="12" spans="2:16" ht="27" customHeight="1" thickBot="1">
      <c r="B12" s="265" t="s">
        <v>106</v>
      </c>
      <c r="C12" s="265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0</v>
      </c>
      <c r="P12" s="37" t="e">
        <f t="shared" si="1"/>
        <v>#DIV/0!</v>
      </c>
    </row>
    <row r="13" spans="2:16" ht="48.75" customHeight="1" thickBot="1">
      <c r="B13" s="265" t="s">
        <v>107</v>
      </c>
      <c r="C13" s="265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f t="shared" si="0"/>
        <v>0</v>
      </c>
      <c r="P13" s="37" t="e">
        <f t="shared" si="1"/>
        <v>#DIV/0!</v>
      </c>
    </row>
    <row r="14" spans="2:16" ht="36" customHeight="1" thickBot="1">
      <c r="B14" s="265" t="s">
        <v>108</v>
      </c>
      <c r="C14" s="265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0</v>
      </c>
      <c r="P14" s="37" t="e">
        <f t="shared" si="1"/>
        <v>#DIV/0!</v>
      </c>
    </row>
    <row r="15" spans="2:16" ht="27.75" customHeight="1" thickBot="1">
      <c r="B15" s="265" t="s">
        <v>109</v>
      </c>
      <c r="C15" s="265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f t="shared" si="0"/>
        <v>0</v>
      </c>
      <c r="P15" s="37" t="e">
        <f t="shared" si="1"/>
        <v>#DIV/0!</v>
      </c>
    </row>
    <row r="16" spans="2:16" ht="27" customHeight="1" thickBot="1">
      <c r="B16" s="265" t="s">
        <v>110</v>
      </c>
      <c r="C16" s="265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0"/>
        <v>0</v>
      </c>
      <c r="P16" s="37" t="e">
        <f t="shared" si="1"/>
        <v>#DIV/0!</v>
      </c>
    </row>
    <row r="17" spans="2:16" ht="28.5" customHeight="1" thickBot="1">
      <c r="B17" s="265" t="s">
        <v>111</v>
      </c>
      <c r="C17" s="265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>
        <f t="shared" si="0"/>
        <v>0</v>
      </c>
      <c r="P17" s="37" t="e">
        <f t="shared" si="1"/>
        <v>#DIV/0!</v>
      </c>
    </row>
    <row r="18" spans="2:16" ht="35.25" customHeight="1" thickBot="1">
      <c r="B18" s="265" t="s">
        <v>112</v>
      </c>
      <c r="C18" s="265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f t="shared" si="0"/>
        <v>0</v>
      </c>
      <c r="P18" s="37" t="e">
        <f t="shared" si="1"/>
        <v>#DIV/0!</v>
      </c>
    </row>
    <row r="19" spans="2:16" ht="26.25" customHeight="1" thickBot="1">
      <c r="B19" s="266" t="s">
        <v>113</v>
      </c>
      <c r="C19" s="13" t="s">
        <v>14</v>
      </c>
      <c r="D19" s="11">
        <f>SUM(D5:D18)</f>
        <v>0</v>
      </c>
      <c r="E19" s="11">
        <f aca="true" t="shared" si="2" ref="E19:O19">SUM(E5:E18)</f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11">
        <f t="shared" si="2"/>
        <v>0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11">
        <v>100</v>
      </c>
    </row>
    <row r="20" spans="2:16" ht="21.75" customHeight="1" thickBot="1">
      <c r="B20" s="267"/>
      <c r="C20" s="14" t="s">
        <v>114</v>
      </c>
      <c r="D20" s="46" t="e">
        <f>(D19/'Численность (чел)'!$C$4)*100000</f>
        <v>#DIV/0!</v>
      </c>
      <c r="E20" s="46" t="e">
        <f>(E19/'Численность (чел)'!$C$5)*100000</f>
        <v>#DIV/0!</v>
      </c>
      <c r="F20" s="46" t="e">
        <f>(F19/'Численность (чел)'!$C$6)*100000</f>
        <v>#DIV/0!</v>
      </c>
      <c r="G20" s="46" t="e">
        <f>(G19/'Численность (чел)'!$C$7)*100000</f>
        <v>#DIV/0!</v>
      </c>
      <c r="H20" s="46" t="e">
        <f>(H19/'Численность (чел)'!$C$8)*100000</f>
        <v>#DIV/0!</v>
      </c>
      <c r="I20" s="46" t="e">
        <f>(I19/'Численность (чел)'!$C$9)*100000</f>
        <v>#DIV/0!</v>
      </c>
      <c r="J20" s="46" t="e">
        <f>(J19/'Численность (чел)'!$C$10)*100000</f>
        <v>#DIV/0!</v>
      </c>
      <c r="K20" s="46" t="e">
        <f>(K19/'Численность (чел)'!$C$11)*100000</f>
        <v>#DIV/0!</v>
      </c>
      <c r="L20" s="46" t="e">
        <f>(L19/'Численность (чел)'!$C$12)*100000</f>
        <v>#DIV/0!</v>
      </c>
      <c r="M20" s="46" t="e">
        <f>(M19/'Численность (чел)'!$C$13)*100000</f>
        <v>#DIV/0!</v>
      </c>
      <c r="N20" s="46" t="e">
        <f>(N19/'Численность (чел)'!$C$14)*100000</f>
        <v>#DIV/0!</v>
      </c>
      <c r="O20" s="46" t="e">
        <f>(O19/'Численность (чел)'!$C$15)*100000</f>
        <v>#DIV/0!</v>
      </c>
      <c r="P20" s="12" t="s">
        <v>96</v>
      </c>
    </row>
  </sheetData>
  <sheetProtection/>
  <mergeCells count="29">
    <mergeCell ref="H3:H4"/>
    <mergeCell ref="O3:P3"/>
    <mergeCell ref="B7:C7"/>
    <mergeCell ref="B8:C8"/>
    <mergeCell ref="B1:P1"/>
    <mergeCell ref="M3:M4"/>
    <mergeCell ref="N3:N4"/>
    <mergeCell ref="B3:C4"/>
    <mergeCell ref="D3:D4"/>
    <mergeCell ref="E3:E4"/>
    <mergeCell ref="F3:F4"/>
    <mergeCell ref="G3:G4"/>
    <mergeCell ref="L3:L4"/>
    <mergeCell ref="B16:C16"/>
    <mergeCell ref="B17:C17"/>
    <mergeCell ref="B18:C18"/>
    <mergeCell ref="B9:C9"/>
    <mergeCell ref="I3:I4"/>
    <mergeCell ref="J3:J4"/>
    <mergeCell ref="K3:K4"/>
    <mergeCell ref="B5:C5"/>
    <mergeCell ref="B6:C6"/>
    <mergeCell ref="B19:B20"/>
    <mergeCell ref="B10:C10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6"/>
  <sheetViews>
    <sheetView zoomScale="9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4.421875" style="0" customWidth="1"/>
    <col min="2" max="2" width="41.8515625" style="0" customWidth="1"/>
    <col min="3" max="3" width="12.00390625" style="0" customWidth="1"/>
    <col min="4" max="4" width="10.140625" style="0" customWidth="1"/>
    <col min="5" max="5" width="10.8515625" style="0" customWidth="1"/>
    <col min="6" max="6" width="11.57421875" style="0" customWidth="1"/>
    <col min="7" max="7" width="9.57421875" style="0" customWidth="1"/>
    <col min="8" max="8" width="10.7109375" style="0" customWidth="1"/>
  </cols>
  <sheetData>
    <row r="1" spans="2:12" ht="34.5" customHeight="1">
      <c r="B1" s="257" t="s">
        <v>200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ht="15.75" thickBot="1"/>
    <row r="3" spans="2:12" ht="28.5" customHeight="1" thickBot="1">
      <c r="B3" s="262" t="s">
        <v>115</v>
      </c>
      <c r="C3" s="262" t="s">
        <v>116</v>
      </c>
      <c r="D3" s="262"/>
      <c r="E3" s="262"/>
      <c r="F3" s="262" t="s">
        <v>117</v>
      </c>
      <c r="G3" s="262"/>
      <c r="H3" s="262"/>
      <c r="I3" s="262" t="s">
        <v>118</v>
      </c>
      <c r="J3" s="262"/>
      <c r="K3" s="262" t="s">
        <v>119</v>
      </c>
      <c r="L3" s="262"/>
    </row>
    <row r="4" spans="2:12" ht="36.75" thickBot="1">
      <c r="B4" s="262"/>
      <c r="C4" s="68" t="s">
        <v>120</v>
      </c>
      <c r="D4" s="68" t="s">
        <v>121</v>
      </c>
      <c r="E4" s="68" t="s">
        <v>122</v>
      </c>
      <c r="F4" s="68" t="s">
        <v>120</v>
      </c>
      <c r="G4" s="68" t="s">
        <v>121</v>
      </c>
      <c r="H4" s="68" t="s">
        <v>122</v>
      </c>
      <c r="I4" s="68" t="s">
        <v>123</v>
      </c>
      <c r="J4" s="68" t="s">
        <v>124</v>
      </c>
      <c r="K4" s="68" t="s">
        <v>123</v>
      </c>
      <c r="L4" s="68" t="s">
        <v>124</v>
      </c>
    </row>
    <row r="5" spans="2:12" ht="15.75" thickBot="1">
      <c r="B5" s="72" t="s">
        <v>125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7" t="e">
        <f aca="true" t="shared" si="0" ref="I5:I10">(D5/C5)*100</f>
        <v>#DIV/0!</v>
      </c>
      <c r="J5" s="67" t="e">
        <f aca="true" t="shared" si="1" ref="J5:J10">(G5/F5)*100</f>
        <v>#DIV/0!</v>
      </c>
      <c r="K5" s="67" t="e">
        <f aca="true" t="shared" si="2" ref="K5:K10">(E5/D5)*100</f>
        <v>#DIV/0!</v>
      </c>
      <c r="L5" s="67" t="e">
        <f aca="true" t="shared" si="3" ref="L5:L10">(H5/G5)*100</f>
        <v>#DIV/0!</v>
      </c>
    </row>
    <row r="6" spans="2:12" ht="15">
      <c r="B6" s="27" t="s">
        <v>126</v>
      </c>
      <c r="C6" s="272">
        <v>0</v>
      </c>
      <c r="D6" s="272">
        <v>0</v>
      </c>
      <c r="E6" s="272">
        <v>0</v>
      </c>
      <c r="F6" s="272">
        <v>0</v>
      </c>
      <c r="G6" s="272">
        <v>0</v>
      </c>
      <c r="H6" s="272">
        <v>0</v>
      </c>
      <c r="I6" s="274" t="e">
        <f t="shared" si="0"/>
        <v>#DIV/0!</v>
      </c>
      <c r="J6" s="268" t="e">
        <f t="shared" si="1"/>
        <v>#DIV/0!</v>
      </c>
      <c r="K6" s="268" t="e">
        <f t="shared" si="2"/>
        <v>#DIV/0!</v>
      </c>
      <c r="L6" s="270" t="e">
        <f t="shared" si="3"/>
        <v>#DIV/0!</v>
      </c>
    </row>
    <row r="7" spans="2:12" ht="15.75" thickBot="1">
      <c r="B7" s="28" t="s">
        <v>190</v>
      </c>
      <c r="C7" s="273"/>
      <c r="D7" s="273"/>
      <c r="E7" s="273"/>
      <c r="F7" s="273"/>
      <c r="G7" s="273"/>
      <c r="H7" s="273"/>
      <c r="I7" s="269" t="e">
        <f t="shared" si="0"/>
        <v>#DIV/0!</v>
      </c>
      <c r="J7" s="269" t="e">
        <f t="shared" si="1"/>
        <v>#DIV/0!</v>
      </c>
      <c r="K7" s="269" t="e">
        <f t="shared" si="2"/>
        <v>#DIV/0!</v>
      </c>
      <c r="L7" s="271" t="e">
        <f t="shared" si="3"/>
        <v>#DIV/0!</v>
      </c>
    </row>
    <row r="8" spans="2:12" ht="15.75" thickBot="1">
      <c r="B8" s="29" t="s">
        <v>189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1" t="e">
        <f t="shared" si="0"/>
        <v>#DIV/0!</v>
      </c>
      <c r="J8" s="41" t="e">
        <f t="shared" si="1"/>
        <v>#DIV/0!</v>
      </c>
      <c r="K8" s="41" t="e">
        <f t="shared" si="2"/>
        <v>#DIV/0!</v>
      </c>
      <c r="L8" s="48" t="e">
        <f t="shared" si="3"/>
        <v>#DIV/0!</v>
      </c>
    </row>
    <row r="9" spans="2:12" ht="26.25" customHeight="1" thickBot="1">
      <c r="B9" s="30" t="s">
        <v>191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49" t="e">
        <f t="shared" si="0"/>
        <v>#DIV/0!</v>
      </c>
      <c r="J9" s="49" t="e">
        <f t="shared" si="1"/>
        <v>#DIV/0!</v>
      </c>
      <c r="K9" s="49" t="e">
        <f t="shared" si="2"/>
        <v>#DIV/0!</v>
      </c>
      <c r="L9" s="50" t="e">
        <f t="shared" si="3"/>
        <v>#DIV/0!</v>
      </c>
    </row>
    <row r="10" spans="2:12" ht="15.75" thickBot="1">
      <c r="B10" s="25" t="s">
        <v>127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49" t="e">
        <f t="shared" si="0"/>
        <v>#DIV/0!</v>
      </c>
      <c r="J10" s="37" t="e">
        <f t="shared" si="1"/>
        <v>#DIV/0!</v>
      </c>
      <c r="K10" s="37" t="e">
        <f t="shared" si="2"/>
        <v>#DIV/0!</v>
      </c>
      <c r="L10" s="37" t="e">
        <f t="shared" si="3"/>
        <v>#DIV/0!</v>
      </c>
    </row>
    <row r="11" spans="2:12" ht="15.75" thickBot="1">
      <c r="B11" s="25" t="s">
        <v>128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9" t="e">
        <f aca="true" t="shared" si="4" ref="I11:I25">(D11/C11)*100</f>
        <v>#DIV/0!</v>
      </c>
      <c r="J11" s="37" t="e">
        <f aca="true" t="shared" si="5" ref="J11:J25">(G11/F11)*100</f>
        <v>#DIV/0!</v>
      </c>
      <c r="K11" s="37" t="e">
        <f aca="true" t="shared" si="6" ref="K11:K25">(E11/D11)*100</f>
        <v>#DIV/0!</v>
      </c>
      <c r="L11" s="37" t="e">
        <f aca="true" t="shared" si="7" ref="L11:L25">(H11/G11)*100</f>
        <v>#DIV/0!</v>
      </c>
    </row>
    <row r="12" spans="2:12" ht="48.75" customHeight="1" thickBot="1">
      <c r="B12" s="25" t="s">
        <v>129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49" t="e">
        <f t="shared" si="4"/>
        <v>#DIV/0!</v>
      </c>
      <c r="J12" s="37" t="e">
        <f t="shared" si="5"/>
        <v>#DIV/0!</v>
      </c>
      <c r="K12" s="37" t="e">
        <f t="shared" si="6"/>
        <v>#DIV/0!</v>
      </c>
      <c r="L12" s="37" t="e">
        <f t="shared" si="7"/>
        <v>#DIV/0!</v>
      </c>
    </row>
    <row r="13" spans="2:12" ht="15.75" thickBot="1">
      <c r="B13" s="25" t="s">
        <v>130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49" t="e">
        <f t="shared" si="4"/>
        <v>#DIV/0!</v>
      </c>
      <c r="J13" s="37" t="e">
        <f t="shared" si="5"/>
        <v>#DIV/0!</v>
      </c>
      <c r="K13" s="37" t="e">
        <f t="shared" si="6"/>
        <v>#DIV/0!</v>
      </c>
      <c r="L13" s="37" t="e">
        <f t="shared" si="7"/>
        <v>#DIV/0!</v>
      </c>
    </row>
    <row r="14" spans="2:12" ht="36.75" customHeight="1" thickBot="1">
      <c r="B14" s="25" t="s">
        <v>131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49" t="e">
        <f t="shared" si="4"/>
        <v>#DIV/0!</v>
      </c>
      <c r="J14" s="37" t="e">
        <f t="shared" si="5"/>
        <v>#DIV/0!</v>
      </c>
      <c r="K14" s="37" t="e">
        <f t="shared" si="6"/>
        <v>#DIV/0!</v>
      </c>
      <c r="L14" s="37" t="e">
        <f t="shared" si="7"/>
        <v>#DIV/0!</v>
      </c>
    </row>
    <row r="15" spans="2:12" ht="27" customHeight="1" thickBot="1">
      <c r="B15" s="25" t="s">
        <v>132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49" t="e">
        <f t="shared" si="4"/>
        <v>#DIV/0!</v>
      </c>
      <c r="J15" s="37" t="e">
        <f t="shared" si="5"/>
        <v>#DIV/0!</v>
      </c>
      <c r="K15" s="37" t="e">
        <f t="shared" si="6"/>
        <v>#DIV/0!</v>
      </c>
      <c r="L15" s="37" t="e">
        <f t="shared" si="7"/>
        <v>#DIV/0!</v>
      </c>
    </row>
    <row r="16" spans="2:12" ht="80.25" customHeight="1" thickBot="1">
      <c r="B16" s="25" t="s">
        <v>133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49" t="e">
        <f t="shared" si="4"/>
        <v>#DIV/0!</v>
      </c>
      <c r="J16" s="37" t="e">
        <f t="shared" si="5"/>
        <v>#DIV/0!</v>
      </c>
      <c r="K16" s="37" t="e">
        <f t="shared" si="6"/>
        <v>#DIV/0!</v>
      </c>
      <c r="L16" s="37" t="e">
        <f t="shared" si="7"/>
        <v>#DIV/0!</v>
      </c>
    </row>
    <row r="17" spans="2:12" ht="38.25" customHeight="1" thickBot="1">
      <c r="B17" s="25" t="s">
        <v>134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49" t="e">
        <f t="shared" si="4"/>
        <v>#DIV/0!</v>
      </c>
      <c r="J17" s="37" t="e">
        <f t="shared" si="5"/>
        <v>#DIV/0!</v>
      </c>
      <c r="K17" s="37" t="e">
        <f t="shared" si="6"/>
        <v>#DIV/0!</v>
      </c>
      <c r="L17" s="37" t="e">
        <f t="shared" si="7"/>
        <v>#DIV/0!</v>
      </c>
    </row>
    <row r="18" spans="2:12" ht="57.75" customHeight="1" thickBot="1">
      <c r="B18" s="25" t="s">
        <v>135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49" t="e">
        <f t="shared" si="4"/>
        <v>#DIV/0!</v>
      </c>
      <c r="J18" s="37" t="e">
        <f t="shared" si="5"/>
        <v>#DIV/0!</v>
      </c>
      <c r="K18" s="37" t="e">
        <f t="shared" si="6"/>
        <v>#DIV/0!</v>
      </c>
      <c r="L18" s="37" t="e">
        <f t="shared" si="7"/>
        <v>#DIV/0!</v>
      </c>
    </row>
    <row r="19" spans="2:12" ht="35.25" customHeight="1" thickBot="1">
      <c r="B19" s="25" t="s">
        <v>136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49" t="e">
        <f t="shared" si="4"/>
        <v>#DIV/0!</v>
      </c>
      <c r="J19" s="37" t="e">
        <f t="shared" si="5"/>
        <v>#DIV/0!</v>
      </c>
      <c r="K19" s="37" t="e">
        <f t="shared" si="6"/>
        <v>#DIV/0!</v>
      </c>
      <c r="L19" s="37" t="e">
        <f t="shared" si="7"/>
        <v>#DIV/0!</v>
      </c>
    </row>
    <row r="20" spans="2:12" ht="36.75" customHeight="1" thickBot="1">
      <c r="B20" s="25" t="s">
        <v>137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49" t="e">
        <f t="shared" si="4"/>
        <v>#DIV/0!</v>
      </c>
      <c r="J20" s="37" t="e">
        <f t="shared" si="5"/>
        <v>#DIV/0!</v>
      </c>
      <c r="K20" s="37" t="e">
        <f t="shared" si="6"/>
        <v>#DIV/0!</v>
      </c>
      <c r="L20" s="37" t="e">
        <f t="shared" si="7"/>
        <v>#DIV/0!</v>
      </c>
    </row>
    <row r="21" spans="2:12" ht="25.5" customHeight="1" thickBot="1">
      <c r="B21" s="25" t="s">
        <v>138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49" t="e">
        <f t="shared" si="4"/>
        <v>#DIV/0!</v>
      </c>
      <c r="J21" s="37" t="e">
        <f t="shared" si="5"/>
        <v>#DIV/0!</v>
      </c>
      <c r="K21" s="37" t="e">
        <f t="shared" si="6"/>
        <v>#DIV/0!</v>
      </c>
      <c r="L21" s="37" t="e">
        <f t="shared" si="7"/>
        <v>#DIV/0!</v>
      </c>
    </row>
    <row r="22" spans="2:12" ht="37.5" customHeight="1" thickBot="1">
      <c r="B22" s="25" t="s">
        <v>139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49" t="e">
        <f t="shared" si="4"/>
        <v>#DIV/0!</v>
      </c>
      <c r="J22" s="37" t="e">
        <f t="shared" si="5"/>
        <v>#DIV/0!</v>
      </c>
      <c r="K22" s="37" t="e">
        <f t="shared" si="6"/>
        <v>#DIV/0!</v>
      </c>
      <c r="L22" s="37" t="e">
        <f t="shared" si="7"/>
        <v>#DIV/0!</v>
      </c>
    </row>
    <row r="23" spans="2:12" ht="38.25" customHeight="1" thickBot="1">
      <c r="B23" s="25" t="s">
        <v>140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49" t="e">
        <f t="shared" si="4"/>
        <v>#DIV/0!</v>
      </c>
      <c r="J23" s="37" t="e">
        <f t="shared" si="5"/>
        <v>#DIV/0!</v>
      </c>
      <c r="K23" s="37" t="e">
        <f t="shared" si="6"/>
        <v>#DIV/0!</v>
      </c>
      <c r="L23" s="37" t="e">
        <f t="shared" si="7"/>
        <v>#DIV/0!</v>
      </c>
    </row>
    <row r="24" spans="2:12" ht="26.25" customHeight="1" thickBot="1">
      <c r="B24" s="25" t="s">
        <v>141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49" t="e">
        <f t="shared" si="4"/>
        <v>#DIV/0!</v>
      </c>
      <c r="J24" s="37" t="e">
        <f t="shared" si="5"/>
        <v>#DIV/0!</v>
      </c>
      <c r="K24" s="37" t="e">
        <f t="shared" si="6"/>
        <v>#DIV/0!</v>
      </c>
      <c r="L24" s="37" t="e">
        <f t="shared" si="7"/>
        <v>#DIV/0!</v>
      </c>
    </row>
    <row r="25" spans="2:12" ht="17.25" customHeight="1" thickBot="1">
      <c r="B25" s="25" t="s">
        <v>142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49" t="e">
        <f t="shared" si="4"/>
        <v>#DIV/0!</v>
      </c>
      <c r="J25" s="37" t="e">
        <f t="shared" si="5"/>
        <v>#DIV/0!</v>
      </c>
      <c r="K25" s="37" t="e">
        <f t="shared" si="6"/>
        <v>#DIV/0!</v>
      </c>
      <c r="L25" s="37" t="e">
        <f t="shared" si="7"/>
        <v>#DIV/0!</v>
      </c>
    </row>
    <row r="26" spans="2:12" ht="15.75" thickBot="1">
      <c r="B26" s="21" t="s">
        <v>75</v>
      </c>
      <c r="C26" s="21">
        <f aca="true" t="shared" si="8" ref="C26:H26">C5+C10+C11+C12+C13+C14+C15+C16+C17+C18+C19+C20+C21+C22+C23+C24+C25</f>
        <v>0</v>
      </c>
      <c r="D26" s="21">
        <f t="shared" si="8"/>
        <v>0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 t="shared" si="8"/>
        <v>0</v>
      </c>
      <c r="I26" s="26" t="s">
        <v>96</v>
      </c>
      <c r="J26" s="26" t="s">
        <v>96</v>
      </c>
      <c r="K26" s="26" t="s">
        <v>96</v>
      </c>
      <c r="L26" s="26" t="s">
        <v>96</v>
      </c>
    </row>
  </sheetData>
  <sheetProtection/>
  <mergeCells count="16">
    <mergeCell ref="G6:G7"/>
    <mergeCell ref="H6:H7"/>
    <mergeCell ref="I6:I7"/>
    <mergeCell ref="D6:D7"/>
    <mergeCell ref="E6:E7"/>
    <mergeCell ref="J6:J7"/>
    <mergeCell ref="B1:L1"/>
    <mergeCell ref="K6:K7"/>
    <mergeCell ref="L6:L7"/>
    <mergeCell ref="B3:B4"/>
    <mergeCell ref="C3:E3"/>
    <mergeCell ref="F3:H3"/>
    <mergeCell ref="I3:J3"/>
    <mergeCell ref="K3:L3"/>
    <mergeCell ref="C6:C7"/>
    <mergeCell ref="F6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421875" style="103" customWidth="1"/>
    <col min="2" max="2" width="41.8515625" style="105" customWidth="1"/>
    <col min="3" max="3" width="12.00390625" style="103" customWidth="1"/>
    <col min="4" max="4" width="10.140625" style="103" customWidth="1"/>
    <col min="5" max="7" width="10.8515625" style="103" customWidth="1"/>
    <col min="8" max="8" width="13.00390625" style="103" customWidth="1"/>
    <col min="9" max="9" width="11.8515625" style="103" customWidth="1"/>
    <col min="10" max="16384" width="9.140625" style="104" customWidth="1"/>
  </cols>
  <sheetData>
    <row r="1" spans="2:10" ht="54" customHeight="1">
      <c r="B1" s="292" t="s">
        <v>246</v>
      </c>
      <c r="C1" s="292"/>
      <c r="D1" s="292"/>
      <c r="E1" s="292"/>
      <c r="F1" s="292"/>
      <c r="G1" s="292"/>
      <c r="H1" s="292"/>
      <c r="I1" s="292"/>
      <c r="J1" s="292"/>
    </row>
    <row r="2" ht="15.75" thickBot="1"/>
    <row r="3" spans="1:10" ht="56.25" customHeight="1">
      <c r="A3" s="293"/>
      <c r="B3" s="275" t="s">
        <v>115</v>
      </c>
      <c r="C3" s="277" t="s">
        <v>116</v>
      </c>
      <c r="D3" s="277"/>
      <c r="E3" s="277"/>
      <c r="F3" s="278" t="s">
        <v>247</v>
      </c>
      <c r="G3" s="278"/>
      <c r="H3" s="106" t="s">
        <v>118</v>
      </c>
      <c r="I3" s="106" t="s">
        <v>119</v>
      </c>
      <c r="J3" s="279" t="s">
        <v>248</v>
      </c>
    </row>
    <row r="4" spans="1:10" ht="36">
      <c r="A4" s="295"/>
      <c r="B4" s="276"/>
      <c r="C4" s="198" t="s">
        <v>120</v>
      </c>
      <c r="D4" s="198" t="s">
        <v>121</v>
      </c>
      <c r="E4" s="198" t="s">
        <v>122</v>
      </c>
      <c r="F4" s="198" t="s">
        <v>249</v>
      </c>
      <c r="G4" s="198" t="s">
        <v>250</v>
      </c>
      <c r="H4" s="198" t="s">
        <v>123</v>
      </c>
      <c r="I4" s="198" t="s">
        <v>123</v>
      </c>
      <c r="J4" s="280"/>
    </row>
    <row r="5" spans="1:10" s="108" customFormat="1" ht="15">
      <c r="A5" s="197">
        <v>1</v>
      </c>
      <c r="B5" s="211" t="s">
        <v>125</v>
      </c>
      <c r="C5" s="213">
        <v>0</v>
      </c>
      <c r="D5" s="199">
        <v>0</v>
      </c>
      <c r="E5" s="199">
        <v>0</v>
      </c>
      <c r="F5" s="199">
        <v>0</v>
      </c>
      <c r="G5" s="199">
        <v>0</v>
      </c>
      <c r="H5" s="200" t="e">
        <f aca="true" t="shared" si="0" ref="H5:I34">(D5/C5)*100</f>
        <v>#DIV/0!</v>
      </c>
      <c r="I5" s="200" t="e">
        <f>E5/D5*100</f>
        <v>#DIV/0!</v>
      </c>
      <c r="J5" s="201" t="e">
        <f>G5/F5*100</f>
        <v>#DIV/0!</v>
      </c>
    </row>
    <row r="6" spans="1:10" ht="15">
      <c r="A6" s="293"/>
      <c r="B6" s="217" t="s">
        <v>251</v>
      </c>
      <c r="C6" s="287">
        <v>0</v>
      </c>
      <c r="D6" s="296">
        <v>0</v>
      </c>
      <c r="E6" s="287">
        <v>0</v>
      </c>
      <c r="F6" s="287">
        <v>0</v>
      </c>
      <c r="G6" s="287">
        <v>0</v>
      </c>
      <c r="H6" s="298" t="e">
        <f>(D7/C7)*100</f>
        <v>#DIV/0!</v>
      </c>
      <c r="I6" s="298" t="e">
        <f>(E7/D7)*100</f>
        <v>#DIV/0!</v>
      </c>
      <c r="J6" s="285" t="e">
        <f>G6/F6*100</f>
        <v>#DIV/0!</v>
      </c>
    </row>
    <row r="7" spans="1:10" ht="13.5" customHeight="1">
      <c r="A7" s="294"/>
      <c r="B7" s="218" t="s">
        <v>252</v>
      </c>
      <c r="C7" s="288"/>
      <c r="D7" s="297"/>
      <c r="E7" s="288"/>
      <c r="F7" s="288"/>
      <c r="G7" s="288"/>
      <c r="H7" s="299"/>
      <c r="I7" s="299"/>
      <c r="J7" s="286"/>
    </row>
    <row r="8" spans="1:10" ht="15" customHeight="1">
      <c r="A8" s="295"/>
      <c r="B8" s="202" t="s">
        <v>253</v>
      </c>
      <c r="C8" s="203">
        <v>0</v>
      </c>
      <c r="D8" s="203">
        <v>0</v>
      </c>
      <c r="E8" s="203">
        <v>0</v>
      </c>
      <c r="F8" s="203">
        <v>0</v>
      </c>
      <c r="G8" s="203">
        <v>0</v>
      </c>
      <c r="H8" s="205" t="e">
        <f t="shared" si="0"/>
        <v>#DIV/0!</v>
      </c>
      <c r="I8" s="205" t="e">
        <f t="shared" si="0"/>
        <v>#DIV/0!</v>
      </c>
      <c r="J8" s="204" t="e">
        <f aca="true" t="shared" si="1" ref="J8:J35">G8/F8*100</f>
        <v>#DIV/0!</v>
      </c>
    </row>
    <row r="9" spans="1:10" s="108" customFormat="1" ht="15">
      <c r="A9" s="197">
        <v>2</v>
      </c>
      <c r="B9" s="186" t="s">
        <v>127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200" t="e">
        <f t="shared" si="0"/>
        <v>#DIV/0!</v>
      </c>
      <c r="I9" s="200" t="e">
        <f t="shared" si="0"/>
        <v>#DIV/0!</v>
      </c>
      <c r="J9" s="201" t="e">
        <f t="shared" si="1"/>
        <v>#DIV/0!</v>
      </c>
    </row>
    <row r="10" spans="1:10" s="108" customFormat="1" ht="22.5">
      <c r="A10" s="197">
        <v>3</v>
      </c>
      <c r="B10" s="186" t="s">
        <v>254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200" t="e">
        <f t="shared" si="0"/>
        <v>#DIV/0!</v>
      </c>
      <c r="I10" s="200" t="e">
        <f t="shared" si="0"/>
        <v>#DIV/0!</v>
      </c>
      <c r="J10" s="201" t="e">
        <f t="shared" si="1"/>
        <v>#DIV/0!</v>
      </c>
    </row>
    <row r="11" spans="1:10" s="108" customFormat="1" ht="21.75" customHeight="1">
      <c r="A11" s="197">
        <v>4</v>
      </c>
      <c r="B11" s="206" t="s">
        <v>255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200" t="e">
        <f t="shared" si="0"/>
        <v>#DIV/0!</v>
      </c>
      <c r="I11" s="200" t="e">
        <f t="shared" si="0"/>
        <v>#DIV/0!</v>
      </c>
      <c r="J11" s="201" t="e">
        <f t="shared" si="1"/>
        <v>#DIV/0!</v>
      </c>
    </row>
    <row r="12" spans="1:10" s="108" customFormat="1" ht="16.5" customHeight="1">
      <c r="A12" s="197">
        <v>5</v>
      </c>
      <c r="B12" s="211" t="s">
        <v>256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200" t="e">
        <f t="shared" si="0"/>
        <v>#DIV/0!</v>
      </c>
      <c r="I12" s="200" t="e">
        <f t="shared" si="0"/>
        <v>#DIV/0!</v>
      </c>
      <c r="J12" s="201" t="e">
        <f t="shared" si="1"/>
        <v>#DIV/0!</v>
      </c>
    </row>
    <row r="13" spans="1:10" ht="16.5" customHeight="1">
      <c r="A13" s="289"/>
      <c r="B13" s="187" t="s">
        <v>126</v>
      </c>
      <c r="C13" s="287">
        <v>0</v>
      </c>
      <c r="D13" s="287">
        <v>0</v>
      </c>
      <c r="E13" s="287">
        <v>0</v>
      </c>
      <c r="F13" s="287">
        <v>0</v>
      </c>
      <c r="G13" s="287">
        <v>0</v>
      </c>
      <c r="H13" s="298" t="e">
        <f>(D13/C13)*100</f>
        <v>#DIV/0!</v>
      </c>
      <c r="I13" s="298" t="e">
        <f>(E13/D13)*100</f>
        <v>#DIV/0!</v>
      </c>
      <c r="J13" s="285" t="e">
        <f>G13/F13*100</f>
        <v>#DIV/0!</v>
      </c>
    </row>
    <row r="14" spans="1:10" ht="14.25" customHeight="1">
      <c r="A14" s="290"/>
      <c r="B14" s="219" t="s">
        <v>257</v>
      </c>
      <c r="C14" s="288"/>
      <c r="D14" s="288"/>
      <c r="E14" s="288"/>
      <c r="F14" s="288"/>
      <c r="G14" s="288"/>
      <c r="H14" s="299"/>
      <c r="I14" s="299"/>
      <c r="J14" s="286"/>
    </row>
    <row r="15" spans="1:10" ht="18" customHeight="1">
      <c r="A15" s="291"/>
      <c r="B15" s="220" t="s">
        <v>258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5" t="e">
        <f t="shared" si="0"/>
        <v>#DIV/0!</v>
      </c>
      <c r="I15" s="205" t="e">
        <f t="shared" si="0"/>
        <v>#DIV/0!</v>
      </c>
      <c r="J15" s="204" t="e">
        <f t="shared" si="1"/>
        <v>#DIV/0!</v>
      </c>
    </row>
    <row r="16" spans="1:10" s="117" customFormat="1" ht="18" customHeight="1">
      <c r="A16" s="197">
        <v>6</v>
      </c>
      <c r="B16" s="211" t="s">
        <v>259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200" t="e">
        <f t="shared" si="0"/>
        <v>#DIV/0!</v>
      </c>
      <c r="I16" s="200" t="e">
        <f t="shared" si="0"/>
        <v>#DIV/0!</v>
      </c>
      <c r="J16" s="201" t="e">
        <f t="shared" si="1"/>
        <v>#DIV/0!</v>
      </c>
    </row>
    <row r="17" spans="1:10" s="105" customFormat="1" ht="15">
      <c r="A17" s="281"/>
      <c r="B17" s="212" t="s">
        <v>126</v>
      </c>
      <c r="C17" s="296">
        <v>0</v>
      </c>
      <c r="D17" s="287">
        <v>0</v>
      </c>
      <c r="E17" s="287">
        <v>0</v>
      </c>
      <c r="F17" s="287">
        <v>0</v>
      </c>
      <c r="G17" s="287">
        <v>0</v>
      </c>
      <c r="H17" s="298" t="e">
        <f>(D17/C17)*100</f>
        <v>#DIV/0!</v>
      </c>
      <c r="I17" s="298" t="e">
        <f>(E17/D17)*100</f>
        <v>#DIV/0!</v>
      </c>
      <c r="J17" s="285" t="e">
        <f>G17/F17*100</f>
        <v>#DIV/0!</v>
      </c>
    </row>
    <row r="18" spans="1:10" ht="15">
      <c r="A18" s="282"/>
      <c r="B18" s="224" t="s">
        <v>260</v>
      </c>
      <c r="C18" s="297"/>
      <c r="D18" s="288"/>
      <c r="E18" s="288"/>
      <c r="F18" s="288"/>
      <c r="G18" s="288"/>
      <c r="H18" s="299"/>
      <c r="I18" s="299"/>
      <c r="J18" s="286"/>
    </row>
    <row r="19" spans="1:10" ht="22.5" customHeight="1">
      <c r="A19" s="283"/>
      <c r="B19" s="223" t="s">
        <v>261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5" t="e">
        <f t="shared" si="0"/>
        <v>#DIV/0!</v>
      </c>
      <c r="I19" s="205" t="e">
        <f t="shared" si="0"/>
        <v>#DIV/0!</v>
      </c>
      <c r="J19" s="204" t="e">
        <f t="shared" si="1"/>
        <v>#DIV/0!</v>
      </c>
    </row>
    <row r="20" spans="1:10" ht="15" customHeight="1">
      <c r="A20" s="283"/>
      <c r="B20" s="222" t="s">
        <v>262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5" t="e">
        <f t="shared" si="0"/>
        <v>#DIV/0!</v>
      </c>
      <c r="I20" s="205" t="e">
        <f t="shared" si="0"/>
        <v>#DIV/0!</v>
      </c>
      <c r="J20" s="204" t="e">
        <f>G20/F20*100</f>
        <v>#DIV/0!</v>
      </c>
    </row>
    <row r="21" spans="1:10" ht="80.25" customHeight="1">
      <c r="A21" s="283"/>
      <c r="B21" s="221" t="s">
        <v>263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05" t="e">
        <f t="shared" si="0"/>
        <v>#DIV/0!</v>
      </c>
      <c r="I21" s="205" t="e">
        <f t="shared" si="0"/>
        <v>#DIV/0!</v>
      </c>
      <c r="J21" s="204" t="e">
        <f t="shared" si="1"/>
        <v>#DIV/0!</v>
      </c>
    </row>
    <row r="22" spans="1:10" ht="18" customHeight="1">
      <c r="A22" s="283"/>
      <c r="B22" s="221" t="s">
        <v>264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05" t="e">
        <f t="shared" si="0"/>
        <v>#DIV/0!</v>
      </c>
      <c r="I22" s="205" t="e">
        <f t="shared" si="0"/>
        <v>#DIV/0!</v>
      </c>
      <c r="J22" s="204" t="e">
        <f t="shared" si="1"/>
        <v>#DIV/0!</v>
      </c>
    </row>
    <row r="23" spans="1:10" ht="15" customHeight="1">
      <c r="A23" s="283"/>
      <c r="B23" s="221" t="s">
        <v>265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05" t="e">
        <f t="shared" si="0"/>
        <v>#DIV/0!</v>
      </c>
      <c r="I23" s="205" t="e">
        <f t="shared" si="0"/>
        <v>#DIV/0!</v>
      </c>
      <c r="J23" s="204" t="e">
        <f t="shared" si="1"/>
        <v>#DIV/0!</v>
      </c>
    </row>
    <row r="24" spans="1:10" ht="15" customHeight="1">
      <c r="A24" s="283"/>
      <c r="B24" s="221" t="s">
        <v>266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05" t="e">
        <f t="shared" si="0"/>
        <v>#DIV/0!</v>
      </c>
      <c r="I24" s="205" t="e">
        <f t="shared" si="0"/>
        <v>#DIV/0!</v>
      </c>
      <c r="J24" s="204" t="e">
        <f t="shared" si="1"/>
        <v>#DIV/0!</v>
      </c>
    </row>
    <row r="25" spans="1:10" ht="15" customHeight="1">
      <c r="A25" s="283"/>
      <c r="B25" s="221" t="s">
        <v>267</v>
      </c>
      <c r="C25" s="210">
        <v>0</v>
      </c>
      <c r="D25" s="210">
        <v>0</v>
      </c>
      <c r="E25" s="210">
        <v>0</v>
      </c>
      <c r="F25" s="210">
        <v>0</v>
      </c>
      <c r="G25" s="210">
        <v>0</v>
      </c>
      <c r="H25" s="205" t="e">
        <f t="shared" si="0"/>
        <v>#DIV/0!</v>
      </c>
      <c r="I25" s="205" t="e">
        <f t="shared" si="0"/>
        <v>#DIV/0!</v>
      </c>
      <c r="J25" s="204" t="e">
        <f t="shared" si="1"/>
        <v>#DIV/0!</v>
      </c>
    </row>
    <row r="26" spans="1:10" ht="16.5" customHeight="1">
      <c r="A26" s="284"/>
      <c r="B26" s="221" t="s">
        <v>268</v>
      </c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05" t="e">
        <f t="shared" si="0"/>
        <v>#DIV/0!</v>
      </c>
      <c r="I26" s="205" t="e">
        <f t="shared" si="0"/>
        <v>#DIV/0!</v>
      </c>
      <c r="J26" s="204" t="e">
        <f t="shared" si="1"/>
        <v>#DIV/0!</v>
      </c>
    </row>
    <row r="27" spans="1:10" s="108" customFormat="1" ht="38.25" customHeight="1">
      <c r="A27" s="197">
        <v>7</v>
      </c>
      <c r="B27" s="186" t="s">
        <v>134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00" t="e">
        <f t="shared" si="0"/>
        <v>#DIV/0!</v>
      </c>
      <c r="I27" s="200" t="e">
        <f t="shared" si="0"/>
        <v>#DIV/0!</v>
      </c>
      <c r="J27" s="201" t="e">
        <f t="shared" si="1"/>
        <v>#DIV/0!</v>
      </c>
    </row>
    <row r="28" spans="1:10" s="108" customFormat="1" ht="32.25" customHeight="1">
      <c r="A28" s="197">
        <v>8</v>
      </c>
      <c r="B28" s="186" t="s">
        <v>269</v>
      </c>
      <c r="C28" s="215">
        <v>0</v>
      </c>
      <c r="D28" s="215">
        <v>0</v>
      </c>
      <c r="E28" s="215">
        <v>0</v>
      </c>
      <c r="F28" s="215">
        <v>0</v>
      </c>
      <c r="G28" s="215">
        <v>0</v>
      </c>
      <c r="H28" s="200" t="e">
        <f t="shared" si="0"/>
        <v>#DIV/0!</v>
      </c>
      <c r="I28" s="200" t="e">
        <f t="shared" si="0"/>
        <v>#DIV/0!</v>
      </c>
      <c r="J28" s="201" t="e">
        <f t="shared" si="1"/>
        <v>#DIV/0!</v>
      </c>
    </row>
    <row r="29" spans="1:10" s="108" customFormat="1" ht="47.25" customHeight="1">
      <c r="A29" s="197">
        <v>9</v>
      </c>
      <c r="B29" s="206" t="s">
        <v>270</v>
      </c>
      <c r="C29" s="215">
        <v>0</v>
      </c>
      <c r="D29" s="215">
        <v>0</v>
      </c>
      <c r="E29" s="215">
        <v>0</v>
      </c>
      <c r="F29" s="215">
        <v>0</v>
      </c>
      <c r="G29" s="215">
        <v>0</v>
      </c>
      <c r="H29" s="200" t="e">
        <f>(D29/C29)*100</f>
        <v>#DIV/0!</v>
      </c>
      <c r="I29" s="200" t="e">
        <f>(E29/D29)*100</f>
        <v>#DIV/0!</v>
      </c>
      <c r="J29" s="201" t="e">
        <f t="shared" si="1"/>
        <v>#DIV/0!</v>
      </c>
    </row>
    <row r="30" spans="1:10" s="108" customFormat="1" ht="23.25" customHeight="1">
      <c r="A30" s="197">
        <v>10</v>
      </c>
      <c r="B30" s="186" t="s">
        <v>271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200" t="e">
        <f>(D30/C30)*100</f>
        <v>#DIV/0!</v>
      </c>
      <c r="I30" s="200" t="e">
        <f>(E30/D30)*100</f>
        <v>#DIV/0!</v>
      </c>
      <c r="J30" s="201" t="e">
        <f t="shared" si="1"/>
        <v>#DIV/0!</v>
      </c>
    </row>
    <row r="31" spans="1:10" s="108" customFormat="1" ht="46.5" customHeight="1">
      <c r="A31" s="197">
        <v>11</v>
      </c>
      <c r="B31" s="186" t="s">
        <v>272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200" t="e">
        <f t="shared" si="0"/>
        <v>#DIV/0!</v>
      </c>
      <c r="I31" s="200" t="e">
        <f t="shared" si="0"/>
        <v>#DIV/0!</v>
      </c>
      <c r="J31" s="201" t="e">
        <f>G31/F31*100</f>
        <v>#DIV/0!</v>
      </c>
    </row>
    <row r="32" spans="1:10" s="108" customFormat="1" ht="15" customHeight="1">
      <c r="A32" s="197">
        <v>12</v>
      </c>
      <c r="B32" s="206" t="s">
        <v>273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200" t="e">
        <f t="shared" si="0"/>
        <v>#DIV/0!</v>
      </c>
      <c r="I32" s="200" t="e">
        <f t="shared" si="0"/>
        <v>#DIV/0!</v>
      </c>
      <c r="J32" s="201" t="e">
        <f t="shared" si="1"/>
        <v>#DIV/0!</v>
      </c>
    </row>
    <row r="33" spans="1:10" s="108" customFormat="1" ht="17.25" customHeight="1">
      <c r="A33" s="197">
        <v>13</v>
      </c>
      <c r="B33" s="206" t="s">
        <v>274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200" t="e">
        <f>(D33/C33)*100</f>
        <v>#DIV/0!</v>
      </c>
      <c r="I33" s="200" t="e">
        <f>(E33/D33)*100</f>
        <v>#DIV/0!</v>
      </c>
      <c r="J33" s="201" t="e">
        <f t="shared" si="1"/>
        <v>#DIV/0!</v>
      </c>
    </row>
    <row r="34" spans="1:10" s="108" customFormat="1" ht="17.25" customHeight="1">
      <c r="A34" s="197">
        <v>14</v>
      </c>
      <c r="B34" s="186" t="s">
        <v>142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200" t="e">
        <f t="shared" si="0"/>
        <v>#DIV/0!</v>
      </c>
      <c r="I34" s="200" t="e">
        <f t="shared" si="0"/>
        <v>#DIV/0!</v>
      </c>
      <c r="J34" s="201" t="e">
        <f t="shared" si="1"/>
        <v>#DIV/0!</v>
      </c>
    </row>
    <row r="35" spans="2:10" ht="15">
      <c r="B35" s="207" t="s">
        <v>75</v>
      </c>
      <c r="C35" s="216">
        <f>C5+C9+C10+C11+C12+C16+C27+C28+C29+C30+C31+C32+C34</f>
        <v>0</v>
      </c>
      <c r="D35" s="216">
        <f>D5+D9+D10+D11+D12+D16+D27+D28+D29+D30+D31+D32+D34</f>
        <v>0</v>
      </c>
      <c r="E35" s="216">
        <f>E5+E9+E10+E11+E12+E16+E27+E28+E29+E30+E31+E32+E34</f>
        <v>0</v>
      </c>
      <c r="F35" s="216">
        <f>F5+F9+F10+F11+F12+F16+F27+F28+F29+F30+F31+F32+F34</f>
        <v>0</v>
      </c>
      <c r="G35" s="216">
        <f>G5+G9+G10+G11+G12+G16+G27+G28+G29+G30+G31+G32+G34</f>
        <v>0</v>
      </c>
      <c r="H35" s="208" t="e">
        <f>(D35/C35)*100</f>
        <v>#DIV/0!</v>
      </c>
      <c r="I35" s="208" t="e">
        <f>(E35/D35)*100</f>
        <v>#DIV/0!</v>
      </c>
      <c r="J35" s="209" t="e">
        <f t="shared" si="1"/>
        <v>#DIV/0!</v>
      </c>
    </row>
  </sheetData>
  <sheetProtection/>
  <mergeCells count="33">
    <mergeCell ref="I17:I18"/>
    <mergeCell ref="J17:J18"/>
    <mergeCell ref="C17:C18"/>
    <mergeCell ref="D17:D18"/>
    <mergeCell ref="E17:E18"/>
    <mergeCell ref="F17:F18"/>
    <mergeCell ref="G17:G18"/>
    <mergeCell ref="H17:H18"/>
    <mergeCell ref="F13:F14"/>
    <mergeCell ref="G13:G14"/>
    <mergeCell ref="I13:I14"/>
    <mergeCell ref="H13:H14"/>
    <mergeCell ref="J13:J14"/>
    <mergeCell ref="C6:C7"/>
    <mergeCell ref="B1:J1"/>
    <mergeCell ref="A6:A8"/>
    <mergeCell ref="D6:D7"/>
    <mergeCell ref="E6:E7"/>
    <mergeCell ref="F6:F7"/>
    <mergeCell ref="G6:G7"/>
    <mergeCell ref="H6:H7"/>
    <mergeCell ref="I6:I7"/>
    <mergeCell ref="A3:A4"/>
    <mergeCell ref="B3:B4"/>
    <mergeCell ref="C3:E3"/>
    <mergeCell ref="F3:G3"/>
    <mergeCell ref="J3:J4"/>
    <mergeCell ref="A17:A26"/>
    <mergeCell ref="J6:J7"/>
    <mergeCell ref="C13:C14"/>
    <mergeCell ref="D13:D14"/>
    <mergeCell ref="E13:E14"/>
    <mergeCell ref="A13:A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Савельер Евгений Викторович</cp:lastModifiedBy>
  <cp:lastPrinted>2011-02-25T16:10:16Z</cp:lastPrinted>
  <dcterms:created xsi:type="dcterms:W3CDTF">2011-02-25T15:14:28Z</dcterms:created>
  <dcterms:modified xsi:type="dcterms:W3CDTF">2022-02-01T07:49:01Z</dcterms:modified>
  <cp:category/>
  <cp:version/>
  <cp:contentType/>
  <cp:contentStatus/>
</cp:coreProperties>
</file>